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jersR\Documents\Statistika\"/>
    </mc:Choice>
  </mc:AlternateContent>
  <bookViews>
    <workbookView xWindow="0" yWindow="0" windowWidth="28800" windowHeight="12135"/>
  </bookViews>
  <sheets>
    <sheet name="KES" sheetId="2" r:id="rId1"/>
    <sheet name="AER" sheetId="1" r:id="rId2"/>
    <sheet name="Jaudas_maksa" sheetId="3" r:id="rId3"/>
  </sheets>
  <definedNames>
    <definedName name="_xlnm._FilterDatabase" localSheetId="1" hidden="1">AER!$A$63:$AX$111</definedName>
    <definedName name="_xlnm._FilterDatabase" localSheetId="2" hidden="1">Jaudas_maksa!$B$3:$M$3</definedName>
    <definedName name="_xlnm._FilterDatabase" localSheetId="0" hidden="1">KES!$B$3:$W$3</definedName>
  </definedNames>
  <calcPr calcId="152511" iterate="1"/>
</workbook>
</file>

<file path=xl/calcChain.xml><?xml version="1.0" encoding="utf-8"?>
<calcChain xmlns="http://schemas.openxmlformats.org/spreadsheetml/2006/main">
  <c r="D314" i="1" l="1"/>
  <c r="D259" i="1" l="1"/>
  <c r="D111" i="1"/>
  <c r="D62" i="1"/>
  <c r="L35" i="2"/>
  <c r="J35" i="2"/>
  <c r="I35" i="2"/>
  <c r="L34" i="2"/>
  <c r="J34" i="2"/>
  <c r="L33" i="2"/>
  <c r="J33" i="2"/>
  <c r="L30" i="2"/>
  <c r="N30" i="2" s="1"/>
  <c r="J30" i="2"/>
  <c r="I115" i="1"/>
  <c r="J115" i="1"/>
  <c r="K115" i="1" s="1"/>
  <c r="L115" i="1"/>
  <c r="N115" i="1" s="1"/>
  <c r="L82" i="1"/>
  <c r="N82" i="1" s="1"/>
  <c r="L83" i="1"/>
  <c r="N83" i="1" s="1"/>
  <c r="L84" i="1"/>
  <c r="L85" i="1"/>
  <c r="L86" i="1"/>
  <c r="N86" i="1" s="1"/>
  <c r="L87" i="1"/>
  <c r="N87" i="1" s="1"/>
  <c r="L88" i="1"/>
  <c r="L89" i="1"/>
  <c r="L212" i="1"/>
  <c r="I80" i="1"/>
  <c r="K80" i="1" s="1"/>
  <c r="J80" i="1"/>
  <c r="L80" i="1"/>
  <c r="N80" i="1"/>
  <c r="I292" i="1"/>
  <c r="J292" i="1"/>
  <c r="L292" i="1"/>
  <c r="N292" i="1"/>
  <c r="I107" i="1"/>
  <c r="K107" i="1" s="1"/>
  <c r="J107" i="1"/>
  <c r="L107" i="1"/>
  <c r="N107" i="1"/>
  <c r="K292" i="1"/>
  <c r="AM111" i="1"/>
  <c r="AN111" i="1"/>
  <c r="L76" i="1"/>
  <c r="N76" i="1" s="1"/>
  <c r="J76" i="1"/>
  <c r="K76" i="1" s="1"/>
  <c r="I76" i="1"/>
  <c r="H4" i="3"/>
  <c r="L46" i="1"/>
  <c r="N46" i="1" s="1"/>
  <c r="AA111" i="1"/>
  <c r="AB111" i="1"/>
  <c r="I74" i="1"/>
  <c r="J74" i="1"/>
  <c r="K74" i="1" s="1"/>
  <c r="L74" i="1"/>
  <c r="N74" i="1" s="1"/>
  <c r="I108" i="1"/>
  <c r="J108" i="1"/>
  <c r="K108" i="1" s="1"/>
  <c r="L108" i="1"/>
  <c r="N108" i="1" s="1"/>
  <c r="L4" i="1"/>
  <c r="N4" i="1" s="1"/>
  <c r="L5" i="1"/>
  <c r="L6" i="1"/>
  <c r="N6" i="1" s="1"/>
  <c r="L7" i="1"/>
  <c r="N7" i="1" s="1"/>
  <c r="L8" i="1"/>
  <c r="N8" i="1" s="1"/>
  <c r="L9" i="1"/>
  <c r="L10" i="1"/>
  <c r="N10" i="1" s="1"/>
  <c r="L11" i="1"/>
  <c r="N11" i="1" s="1"/>
  <c r="L12" i="1"/>
  <c r="N12" i="1" s="1"/>
  <c r="L13" i="1"/>
  <c r="L14" i="1"/>
  <c r="N14" i="1" s="1"/>
  <c r="L15" i="1"/>
  <c r="N15" i="1" s="1"/>
  <c r="L16" i="1"/>
  <c r="N16" i="1" s="1"/>
  <c r="L17" i="1"/>
  <c r="L18" i="1"/>
  <c r="N18" i="1" s="1"/>
  <c r="L19" i="1"/>
  <c r="N19" i="1" s="1"/>
  <c r="L20" i="1"/>
  <c r="N20" i="1" s="1"/>
  <c r="L21" i="1"/>
  <c r="L22" i="1"/>
  <c r="N22" i="1" s="1"/>
  <c r="L23" i="1"/>
  <c r="L24" i="1"/>
  <c r="N24" i="1" s="1"/>
  <c r="L25" i="1"/>
  <c r="L26" i="1"/>
  <c r="N26" i="1" s="1"/>
  <c r="L27" i="1"/>
  <c r="N27" i="1" s="1"/>
  <c r="L28" i="1"/>
  <c r="N28" i="1" s="1"/>
  <c r="L29" i="1"/>
  <c r="L30" i="1"/>
  <c r="L31" i="1"/>
  <c r="N31" i="1" s="1"/>
  <c r="L32" i="1"/>
  <c r="N32" i="1" s="1"/>
  <c r="L33" i="1"/>
  <c r="L34" i="1"/>
  <c r="L35" i="1"/>
  <c r="N35" i="1" s="1"/>
  <c r="L36" i="1"/>
  <c r="N36" i="1" s="1"/>
  <c r="L37" i="1"/>
  <c r="L38" i="1"/>
  <c r="N38" i="1" s="1"/>
  <c r="L39" i="1"/>
  <c r="N39" i="1" s="1"/>
  <c r="L40" i="1"/>
  <c r="N40" i="1" s="1"/>
  <c r="L41" i="1"/>
  <c r="L42" i="1"/>
  <c r="N42" i="1" s="1"/>
  <c r="L43" i="1"/>
  <c r="N43" i="1" s="1"/>
  <c r="L44" i="1"/>
  <c r="N44" i="1" s="1"/>
  <c r="L45" i="1"/>
  <c r="L47" i="1"/>
  <c r="L48" i="1"/>
  <c r="N48" i="1" s="1"/>
  <c r="L49" i="1"/>
  <c r="N49" i="1" s="1"/>
  <c r="L50" i="1"/>
  <c r="L51" i="1"/>
  <c r="L52" i="1"/>
  <c r="N52" i="1" s="1"/>
  <c r="L53" i="1"/>
  <c r="N53" i="1" s="1"/>
  <c r="L54" i="1"/>
  <c r="L55" i="1"/>
  <c r="N55" i="1" s="1"/>
  <c r="L56" i="1"/>
  <c r="N56" i="1" s="1"/>
  <c r="L57" i="1"/>
  <c r="N57" i="1" s="1"/>
  <c r="L58" i="1"/>
  <c r="L59" i="1"/>
  <c r="N59" i="1" s="1"/>
  <c r="L60" i="1"/>
  <c r="L61" i="1"/>
  <c r="N61" i="1" s="1"/>
  <c r="J27" i="1"/>
  <c r="I27" i="1"/>
  <c r="C9" i="3"/>
  <c r="D99" i="2"/>
  <c r="I9" i="3"/>
  <c r="M314" i="1"/>
  <c r="M259" i="1"/>
  <c r="M111" i="1"/>
  <c r="M62" i="1"/>
  <c r="M99" i="2"/>
  <c r="AL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C111" i="1"/>
  <c r="AD111" i="1"/>
  <c r="AE111" i="1"/>
  <c r="AF111" i="1"/>
  <c r="AG111" i="1"/>
  <c r="AH111" i="1"/>
  <c r="AI111" i="1"/>
  <c r="AJ111" i="1"/>
  <c r="AK111" i="1"/>
  <c r="AO111" i="1"/>
  <c r="AP111" i="1"/>
  <c r="AQ111" i="1"/>
  <c r="AR111" i="1"/>
  <c r="AS111" i="1"/>
  <c r="AT111" i="1"/>
  <c r="AU111" i="1"/>
  <c r="AV111" i="1"/>
  <c r="AW111" i="1"/>
  <c r="AX111" i="1"/>
  <c r="I54" i="1"/>
  <c r="J54" i="1"/>
  <c r="N54" i="1"/>
  <c r="I93" i="1"/>
  <c r="J93" i="1"/>
  <c r="L93" i="1"/>
  <c r="N93" i="1" s="1"/>
  <c r="I106" i="1"/>
  <c r="J106" i="1"/>
  <c r="K106" i="1" s="1"/>
  <c r="L106" i="1"/>
  <c r="N106" i="1" s="1"/>
  <c r="I66" i="1"/>
  <c r="J66" i="1"/>
  <c r="K66" i="1" s="1"/>
  <c r="L66" i="1"/>
  <c r="N66" i="1" s="1"/>
  <c r="K93" i="1"/>
  <c r="I73" i="1"/>
  <c r="J73" i="1"/>
  <c r="L73" i="1"/>
  <c r="N73" i="1" s="1"/>
  <c r="I64" i="1"/>
  <c r="J64" i="1"/>
  <c r="L64" i="1"/>
  <c r="AI62" i="1"/>
  <c r="K73" i="1"/>
  <c r="K64" i="1"/>
  <c r="I4" i="2"/>
  <c r="I67" i="1"/>
  <c r="J67" i="1"/>
  <c r="L67" i="1"/>
  <c r="I68" i="1"/>
  <c r="J68" i="1"/>
  <c r="L68" i="1"/>
  <c r="N68" i="1"/>
  <c r="I69" i="1"/>
  <c r="K69" i="1" s="1"/>
  <c r="J69" i="1"/>
  <c r="L69" i="1"/>
  <c r="N69" i="1"/>
  <c r="I70" i="1"/>
  <c r="J70" i="1"/>
  <c r="L70" i="1"/>
  <c r="N70" i="1"/>
  <c r="I71" i="1"/>
  <c r="J71" i="1"/>
  <c r="L71" i="1"/>
  <c r="N71" i="1"/>
  <c r="I72" i="1"/>
  <c r="J72" i="1"/>
  <c r="L72" i="1"/>
  <c r="N72" i="1"/>
  <c r="I75" i="1"/>
  <c r="K75" i="1" s="1"/>
  <c r="J75" i="1"/>
  <c r="L75" i="1"/>
  <c r="N75" i="1"/>
  <c r="I77" i="1"/>
  <c r="J77" i="1"/>
  <c r="L77" i="1"/>
  <c r="N77" i="1"/>
  <c r="I78" i="1"/>
  <c r="K78" i="1" s="1"/>
  <c r="J78" i="1"/>
  <c r="L78" i="1"/>
  <c r="N78" i="1"/>
  <c r="I79" i="1"/>
  <c r="J79" i="1"/>
  <c r="L79" i="1"/>
  <c r="N79" i="1"/>
  <c r="I81" i="1"/>
  <c r="K81" i="1" s="1"/>
  <c r="J81" i="1"/>
  <c r="L81" i="1"/>
  <c r="N81" i="1"/>
  <c r="I82" i="1"/>
  <c r="J82" i="1"/>
  <c r="I83" i="1"/>
  <c r="J83" i="1"/>
  <c r="I84" i="1"/>
  <c r="J84" i="1"/>
  <c r="N84" i="1"/>
  <c r="I85" i="1"/>
  <c r="J85" i="1"/>
  <c r="N85" i="1"/>
  <c r="I86" i="1"/>
  <c r="K86" i="1" s="1"/>
  <c r="J86" i="1"/>
  <c r="I87" i="1"/>
  <c r="J87" i="1"/>
  <c r="I88" i="1"/>
  <c r="J88" i="1"/>
  <c r="K88" i="1" s="1"/>
  <c r="N88" i="1"/>
  <c r="I89" i="1"/>
  <c r="J89" i="1"/>
  <c r="N89" i="1"/>
  <c r="I90" i="1"/>
  <c r="J90" i="1"/>
  <c r="L90" i="1"/>
  <c r="N90" i="1"/>
  <c r="I91" i="1"/>
  <c r="J91" i="1"/>
  <c r="L91" i="1"/>
  <c r="N91" i="1"/>
  <c r="I92" i="1"/>
  <c r="K92" i="1" s="1"/>
  <c r="J92" i="1"/>
  <c r="L92" i="1"/>
  <c r="N92" i="1"/>
  <c r="I94" i="1"/>
  <c r="K94" i="1" s="1"/>
  <c r="J94" i="1"/>
  <c r="L94" i="1"/>
  <c r="N94" i="1"/>
  <c r="I95" i="1"/>
  <c r="K95" i="1" s="1"/>
  <c r="J95" i="1"/>
  <c r="L95" i="1"/>
  <c r="N95" i="1"/>
  <c r="I96" i="1"/>
  <c r="K96" i="1" s="1"/>
  <c r="J96" i="1"/>
  <c r="L96" i="1"/>
  <c r="N96" i="1"/>
  <c r="I97" i="1"/>
  <c r="J97" i="1"/>
  <c r="L97" i="1"/>
  <c r="N97" i="1"/>
  <c r="I98" i="1"/>
  <c r="J98" i="1"/>
  <c r="L98" i="1"/>
  <c r="N98" i="1"/>
  <c r="I99" i="1"/>
  <c r="J99" i="1"/>
  <c r="L99" i="1"/>
  <c r="N99" i="1"/>
  <c r="I100" i="1"/>
  <c r="J100" i="1"/>
  <c r="L100" i="1"/>
  <c r="N100" i="1"/>
  <c r="I101" i="1"/>
  <c r="J101" i="1"/>
  <c r="L101" i="1"/>
  <c r="N101" i="1"/>
  <c r="I102" i="1"/>
  <c r="J102" i="1"/>
  <c r="L102" i="1"/>
  <c r="N102" i="1"/>
  <c r="I103" i="1"/>
  <c r="K103" i="1" s="1"/>
  <c r="J103" i="1"/>
  <c r="L103" i="1"/>
  <c r="N103" i="1"/>
  <c r="I104" i="1"/>
  <c r="J104" i="1"/>
  <c r="L104" i="1"/>
  <c r="N104" i="1"/>
  <c r="I105" i="1"/>
  <c r="K105" i="1" s="1"/>
  <c r="J105" i="1"/>
  <c r="L105" i="1"/>
  <c r="N105" i="1"/>
  <c r="I109" i="1"/>
  <c r="K109" i="1" s="1"/>
  <c r="J109" i="1"/>
  <c r="L109" i="1"/>
  <c r="N109" i="1"/>
  <c r="I110" i="1"/>
  <c r="K110" i="1" s="1"/>
  <c r="J110" i="1"/>
  <c r="L110" i="1"/>
  <c r="N110" i="1"/>
  <c r="I35" i="1"/>
  <c r="K35" i="1" s="1"/>
  <c r="J35" i="1"/>
  <c r="N67" i="1"/>
  <c r="K82" i="1"/>
  <c r="K77" i="1"/>
  <c r="K89" i="1"/>
  <c r="K101" i="1"/>
  <c r="K99" i="1"/>
  <c r="K72" i="1"/>
  <c r="K98" i="1"/>
  <c r="K85" i="1"/>
  <c r="K67" i="1"/>
  <c r="K102" i="1"/>
  <c r="K104" i="1"/>
  <c r="K84" i="1"/>
  <c r="K97" i="1"/>
  <c r="K79" i="1"/>
  <c r="K91" i="1"/>
  <c r="K71" i="1"/>
  <c r="K100" i="1"/>
  <c r="K90" i="1"/>
  <c r="K70" i="1"/>
  <c r="K68" i="1"/>
  <c r="Q9" i="3"/>
  <c r="R9" i="3"/>
  <c r="S9" i="3"/>
  <c r="T9" i="3"/>
  <c r="U9" i="3"/>
  <c r="V9" i="3"/>
  <c r="J4" i="3"/>
  <c r="AG62" i="1"/>
  <c r="AH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G314" i="1"/>
  <c r="AH314" i="1"/>
  <c r="AI314" i="1"/>
  <c r="AJ314" i="1"/>
  <c r="AK314" i="1"/>
  <c r="AL314" i="1"/>
  <c r="AM314" i="1"/>
  <c r="AN314" i="1"/>
  <c r="AO314" i="1"/>
  <c r="AP314" i="1"/>
  <c r="AQ314" i="1"/>
  <c r="AR314" i="1"/>
  <c r="AS314" i="1"/>
  <c r="AT314" i="1"/>
  <c r="AU314" i="1"/>
  <c r="AV314" i="1"/>
  <c r="AW314" i="1"/>
  <c r="AX314" i="1"/>
  <c r="I4" i="1"/>
  <c r="J4" i="1"/>
  <c r="K4" i="1" s="1"/>
  <c r="I5" i="1"/>
  <c r="J5" i="1"/>
  <c r="N5" i="1"/>
  <c r="I6" i="1"/>
  <c r="J6" i="1"/>
  <c r="I7" i="1"/>
  <c r="J7" i="1"/>
  <c r="I8" i="1"/>
  <c r="J8" i="1"/>
  <c r="I9" i="1"/>
  <c r="J9" i="1"/>
  <c r="K9" i="1" s="1"/>
  <c r="N9" i="1"/>
  <c r="I10" i="1"/>
  <c r="J10" i="1"/>
  <c r="I11" i="1"/>
  <c r="J11" i="1"/>
  <c r="I12" i="1"/>
  <c r="J12" i="1"/>
  <c r="I13" i="1"/>
  <c r="J13" i="1"/>
  <c r="N13" i="1"/>
  <c r="I14" i="1"/>
  <c r="J14" i="1"/>
  <c r="I15" i="1"/>
  <c r="J15" i="1"/>
  <c r="I16" i="1"/>
  <c r="J16" i="1"/>
  <c r="K16" i="1" s="1"/>
  <c r="I17" i="1"/>
  <c r="J17" i="1"/>
  <c r="N17" i="1"/>
  <c r="I18" i="1"/>
  <c r="J18" i="1"/>
  <c r="K18" i="1" s="1"/>
  <c r="I19" i="1"/>
  <c r="J19" i="1"/>
  <c r="I20" i="1"/>
  <c r="J20" i="1"/>
  <c r="K20" i="1" s="1"/>
  <c r="I21" i="1"/>
  <c r="J21" i="1"/>
  <c r="N21" i="1"/>
  <c r="I22" i="1"/>
  <c r="K22" i="1" s="1"/>
  <c r="J22" i="1"/>
  <c r="I23" i="1"/>
  <c r="J23" i="1"/>
  <c r="N23" i="1"/>
  <c r="I24" i="1"/>
  <c r="J24" i="1"/>
  <c r="K24" i="1" s="1"/>
  <c r="I25" i="1"/>
  <c r="J25" i="1"/>
  <c r="K25" i="1" s="1"/>
  <c r="N25" i="1"/>
  <c r="I26" i="1"/>
  <c r="J26" i="1"/>
  <c r="K26" i="1" s="1"/>
  <c r="I28" i="1"/>
  <c r="K28" i="1" s="1"/>
  <c r="J28" i="1"/>
  <c r="I29" i="1"/>
  <c r="J29" i="1"/>
  <c r="K29" i="1" s="1"/>
  <c r="N29" i="1"/>
  <c r="I30" i="1"/>
  <c r="J30" i="1"/>
  <c r="N30" i="1"/>
  <c r="I31" i="1"/>
  <c r="J31" i="1"/>
  <c r="I32" i="1"/>
  <c r="K32" i="1" s="1"/>
  <c r="J32" i="1"/>
  <c r="I33" i="1"/>
  <c r="J33" i="1"/>
  <c r="K33" i="1" s="1"/>
  <c r="N33" i="1"/>
  <c r="I34" i="1"/>
  <c r="J34" i="1"/>
  <c r="N34" i="1"/>
  <c r="I36" i="1"/>
  <c r="J36" i="1"/>
  <c r="I37" i="1"/>
  <c r="J37" i="1"/>
  <c r="N37" i="1"/>
  <c r="I38" i="1"/>
  <c r="J38" i="1"/>
  <c r="I39" i="1"/>
  <c r="J39" i="1"/>
  <c r="I40" i="1"/>
  <c r="J40" i="1"/>
  <c r="I41" i="1"/>
  <c r="J41" i="1"/>
  <c r="N41" i="1"/>
  <c r="I42" i="1"/>
  <c r="J42" i="1"/>
  <c r="I43" i="1"/>
  <c r="J43" i="1"/>
  <c r="I44" i="1"/>
  <c r="J44" i="1"/>
  <c r="I45" i="1"/>
  <c r="J45" i="1"/>
  <c r="N45" i="1"/>
  <c r="I46" i="1"/>
  <c r="J46" i="1"/>
  <c r="K46" i="1" s="1"/>
  <c r="I47" i="1"/>
  <c r="J47" i="1"/>
  <c r="N47" i="1"/>
  <c r="I48" i="1"/>
  <c r="J48" i="1"/>
  <c r="I49" i="1"/>
  <c r="J49" i="1"/>
  <c r="I50" i="1"/>
  <c r="J50" i="1"/>
  <c r="K50" i="1" s="1"/>
  <c r="N50" i="1"/>
  <c r="I51" i="1"/>
  <c r="J51" i="1"/>
  <c r="N51" i="1"/>
  <c r="I52" i="1"/>
  <c r="J52" i="1"/>
  <c r="I53" i="1"/>
  <c r="J53" i="1"/>
  <c r="K53" i="1" s="1"/>
  <c r="I55" i="1"/>
  <c r="J55" i="1"/>
  <c r="I56" i="1"/>
  <c r="J56" i="1"/>
  <c r="I57" i="1"/>
  <c r="J57" i="1"/>
  <c r="I58" i="1"/>
  <c r="J58" i="1"/>
  <c r="N58" i="1"/>
  <c r="I59" i="1"/>
  <c r="J59" i="1"/>
  <c r="I60" i="1"/>
  <c r="J60" i="1"/>
  <c r="N60" i="1"/>
  <c r="I61" i="1"/>
  <c r="J61" i="1"/>
  <c r="I65" i="1"/>
  <c r="J65" i="1"/>
  <c r="L65" i="1"/>
  <c r="I113" i="1"/>
  <c r="J113" i="1"/>
  <c r="L113" i="1"/>
  <c r="I114" i="1"/>
  <c r="J114" i="1"/>
  <c r="L114" i="1"/>
  <c r="N114" i="1" s="1"/>
  <c r="I116" i="1"/>
  <c r="J116" i="1"/>
  <c r="L116" i="1"/>
  <c r="N116" i="1" s="1"/>
  <c r="I117" i="1"/>
  <c r="J117" i="1"/>
  <c r="L117" i="1"/>
  <c r="N117" i="1" s="1"/>
  <c r="I118" i="1"/>
  <c r="J118" i="1"/>
  <c r="L118" i="1"/>
  <c r="N118" i="1" s="1"/>
  <c r="I119" i="1"/>
  <c r="J119" i="1"/>
  <c r="K119" i="1" s="1"/>
  <c r="L119" i="1"/>
  <c r="N119" i="1" s="1"/>
  <c r="I121" i="1"/>
  <c r="J121" i="1"/>
  <c r="L121" i="1"/>
  <c r="N121" i="1" s="1"/>
  <c r="I122" i="1"/>
  <c r="J122" i="1"/>
  <c r="L122" i="1"/>
  <c r="N122" i="1" s="1"/>
  <c r="I123" i="1"/>
  <c r="K123" i="1" s="1"/>
  <c r="J123" i="1"/>
  <c r="L123" i="1"/>
  <c r="N123" i="1" s="1"/>
  <c r="I124" i="1"/>
  <c r="J124" i="1"/>
  <c r="L124" i="1"/>
  <c r="N124" i="1" s="1"/>
  <c r="I125" i="1"/>
  <c r="J125" i="1"/>
  <c r="L125" i="1"/>
  <c r="N125" i="1" s="1"/>
  <c r="I126" i="1"/>
  <c r="J126" i="1"/>
  <c r="L126" i="1"/>
  <c r="N126" i="1" s="1"/>
  <c r="I127" i="1"/>
  <c r="K127" i="1" s="1"/>
  <c r="J127" i="1"/>
  <c r="L127" i="1"/>
  <c r="N127" i="1" s="1"/>
  <c r="I128" i="1"/>
  <c r="J128" i="1"/>
  <c r="K128" i="1" s="1"/>
  <c r="L128" i="1"/>
  <c r="N128" i="1" s="1"/>
  <c r="I129" i="1"/>
  <c r="J129" i="1"/>
  <c r="L129" i="1"/>
  <c r="N129" i="1" s="1"/>
  <c r="I130" i="1"/>
  <c r="J130" i="1"/>
  <c r="L130" i="1"/>
  <c r="N130" i="1" s="1"/>
  <c r="I131" i="1"/>
  <c r="J131" i="1"/>
  <c r="L131" i="1"/>
  <c r="N131" i="1" s="1"/>
  <c r="I132" i="1"/>
  <c r="J132" i="1"/>
  <c r="L132" i="1"/>
  <c r="N132" i="1" s="1"/>
  <c r="I133" i="1"/>
  <c r="J133" i="1"/>
  <c r="L133" i="1"/>
  <c r="N133" i="1" s="1"/>
  <c r="I134" i="1"/>
  <c r="J134" i="1"/>
  <c r="L134" i="1"/>
  <c r="N134" i="1" s="1"/>
  <c r="I135" i="1"/>
  <c r="J135" i="1"/>
  <c r="L135" i="1"/>
  <c r="N135" i="1" s="1"/>
  <c r="I136" i="1"/>
  <c r="J136" i="1"/>
  <c r="L136" i="1"/>
  <c r="N136" i="1" s="1"/>
  <c r="I137" i="1"/>
  <c r="J137" i="1"/>
  <c r="L137" i="1"/>
  <c r="N137" i="1" s="1"/>
  <c r="I138" i="1"/>
  <c r="J138" i="1"/>
  <c r="L138" i="1"/>
  <c r="N138" i="1" s="1"/>
  <c r="I139" i="1"/>
  <c r="K139" i="1" s="1"/>
  <c r="J139" i="1"/>
  <c r="L139" i="1"/>
  <c r="N139" i="1" s="1"/>
  <c r="I140" i="1"/>
  <c r="J140" i="1"/>
  <c r="L140" i="1"/>
  <c r="N140" i="1" s="1"/>
  <c r="I141" i="1"/>
  <c r="J141" i="1"/>
  <c r="L141" i="1"/>
  <c r="N141" i="1" s="1"/>
  <c r="I142" i="1"/>
  <c r="J142" i="1"/>
  <c r="L142" i="1"/>
  <c r="N142" i="1" s="1"/>
  <c r="I143" i="1"/>
  <c r="K143" i="1" s="1"/>
  <c r="J143" i="1"/>
  <c r="L143" i="1"/>
  <c r="N143" i="1" s="1"/>
  <c r="I144" i="1"/>
  <c r="J144" i="1"/>
  <c r="L144" i="1"/>
  <c r="N144" i="1" s="1"/>
  <c r="I145" i="1"/>
  <c r="J145" i="1"/>
  <c r="L145" i="1"/>
  <c r="N145" i="1" s="1"/>
  <c r="I146" i="1"/>
  <c r="J146" i="1"/>
  <c r="L146" i="1"/>
  <c r="N146" i="1" s="1"/>
  <c r="I147" i="1"/>
  <c r="J147" i="1"/>
  <c r="L147" i="1"/>
  <c r="N147" i="1" s="1"/>
  <c r="I148" i="1"/>
  <c r="J148" i="1"/>
  <c r="K148" i="1" s="1"/>
  <c r="L148" i="1"/>
  <c r="N148" i="1" s="1"/>
  <c r="I149" i="1"/>
  <c r="J149" i="1"/>
  <c r="L149" i="1"/>
  <c r="N149" i="1" s="1"/>
  <c r="I150" i="1"/>
  <c r="J150" i="1"/>
  <c r="L150" i="1"/>
  <c r="N150" i="1" s="1"/>
  <c r="I151" i="1"/>
  <c r="J151" i="1"/>
  <c r="L151" i="1"/>
  <c r="N151" i="1" s="1"/>
  <c r="I152" i="1"/>
  <c r="J152" i="1"/>
  <c r="L152" i="1"/>
  <c r="N152" i="1" s="1"/>
  <c r="I153" i="1"/>
  <c r="J153" i="1"/>
  <c r="L153" i="1"/>
  <c r="N153" i="1" s="1"/>
  <c r="I154" i="1"/>
  <c r="J154" i="1"/>
  <c r="L154" i="1"/>
  <c r="N154" i="1" s="1"/>
  <c r="I155" i="1"/>
  <c r="K155" i="1" s="1"/>
  <c r="J155" i="1"/>
  <c r="L155" i="1"/>
  <c r="N155" i="1" s="1"/>
  <c r="I156" i="1"/>
  <c r="J156" i="1"/>
  <c r="L156" i="1"/>
  <c r="N156" i="1" s="1"/>
  <c r="I157" i="1"/>
  <c r="J157" i="1"/>
  <c r="L157" i="1"/>
  <c r="N157" i="1" s="1"/>
  <c r="I158" i="1"/>
  <c r="J158" i="1"/>
  <c r="L158" i="1"/>
  <c r="N158" i="1" s="1"/>
  <c r="I159" i="1"/>
  <c r="K159" i="1" s="1"/>
  <c r="J159" i="1"/>
  <c r="L159" i="1"/>
  <c r="N159" i="1" s="1"/>
  <c r="I160" i="1"/>
  <c r="J160" i="1"/>
  <c r="K160" i="1" s="1"/>
  <c r="L160" i="1"/>
  <c r="N160" i="1" s="1"/>
  <c r="I161" i="1"/>
  <c r="J161" i="1"/>
  <c r="L161" i="1"/>
  <c r="N161" i="1" s="1"/>
  <c r="I162" i="1"/>
  <c r="J162" i="1"/>
  <c r="L162" i="1"/>
  <c r="N162" i="1" s="1"/>
  <c r="I163" i="1"/>
  <c r="J163" i="1"/>
  <c r="L163" i="1"/>
  <c r="N163" i="1" s="1"/>
  <c r="I164" i="1"/>
  <c r="J164" i="1"/>
  <c r="L164" i="1"/>
  <c r="N164" i="1" s="1"/>
  <c r="I165" i="1"/>
  <c r="J165" i="1"/>
  <c r="L165" i="1"/>
  <c r="N165" i="1" s="1"/>
  <c r="I166" i="1"/>
  <c r="J166" i="1"/>
  <c r="L166" i="1"/>
  <c r="N166" i="1" s="1"/>
  <c r="I167" i="1"/>
  <c r="J167" i="1"/>
  <c r="L167" i="1"/>
  <c r="N167" i="1" s="1"/>
  <c r="I168" i="1"/>
  <c r="J168" i="1"/>
  <c r="L168" i="1"/>
  <c r="N168" i="1" s="1"/>
  <c r="I169" i="1"/>
  <c r="J169" i="1"/>
  <c r="L169" i="1"/>
  <c r="N169" i="1" s="1"/>
  <c r="I170" i="1"/>
  <c r="J170" i="1"/>
  <c r="L170" i="1"/>
  <c r="N170" i="1" s="1"/>
  <c r="I171" i="1"/>
  <c r="K171" i="1" s="1"/>
  <c r="J171" i="1"/>
  <c r="L171" i="1"/>
  <c r="N171" i="1" s="1"/>
  <c r="I172" i="1"/>
  <c r="J172" i="1"/>
  <c r="L172" i="1"/>
  <c r="N172" i="1" s="1"/>
  <c r="I173" i="1"/>
  <c r="J173" i="1"/>
  <c r="L173" i="1"/>
  <c r="N173" i="1" s="1"/>
  <c r="I174" i="1"/>
  <c r="J174" i="1"/>
  <c r="L174" i="1"/>
  <c r="N174" i="1" s="1"/>
  <c r="I175" i="1"/>
  <c r="K175" i="1" s="1"/>
  <c r="J175" i="1"/>
  <c r="L175" i="1"/>
  <c r="N175" i="1" s="1"/>
  <c r="I176" i="1"/>
  <c r="J176" i="1"/>
  <c r="L176" i="1"/>
  <c r="N176" i="1" s="1"/>
  <c r="I177" i="1"/>
  <c r="J177" i="1"/>
  <c r="L177" i="1"/>
  <c r="N177" i="1" s="1"/>
  <c r="I178" i="1"/>
  <c r="J178" i="1"/>
  <c r="L178" i="1"/>
  <c r="N178" i="1" s="1"/>
  <c r="I179" i="1"/>
  <c r="J179" i="1"/>
  <c r="L179" i="1"/>
  <c r="N179" i="1" s="1"/>
  <c r="I180" i="1"/>
  <c r="J180" i="1"/>
  <c r="L180" i="1"/>
  <c r="N180" i="1" s="1"/>
  <c r="I181" i="1"/>
  <c r="K181" i="1" s="1"/>
  <c r="J181" i="1"/>
  <c r="L181" i="1"/>
  <c r="N181" i="1" s="1"/>
  <c r="I182" i="1"/>
  <c r="J182" i="1"/>
  <c r="L182" i="1"/>
  <c r="N182" i="1" s="1"/>
  <c r="I183" i="1"/>
  <c r="J183" i="1"/>
  <c r="L183" i="1"/>
  <c r="N183" i="1" s="1"/>
  <c r="I184" i="1"/>
  <c r="J184" i="1"/>
  <c r="L184" i="1"/>
  <c r="N184" i="1" s="1"/>
  <c r="I185" i="1"/>
  <c r="K185" i="1" s="1"/>
  <c r="J185" i="1"/>
  <c r="L185" i="1"/>
  <c r="N185" i="1" s="1"/>
  <c r="I186" i="1"/>
  <c r="J186" i="1"/>
  <c r="L186" i="1"/>
  <c r="N186" i="1" s="1"/>
  <c r="I187" i="1"/>
  <c r="K187" i="1" s="1"/>
  <c r="J187" i="1"/>
  <c r="L187" i="1"/>
  <c r="N187" i="1" s="1"/>
  <c r="I188" i="1"/>
  <c r="K188" i="1" s="1"/>
  <c r="J188" i="1"/>
  <c r="L188" i="1"/>
  <c r="N188" i="1" s="1"/>
  <c r="I189" i="1"/>
  <c r="J189" i="1"/>
  <c r="L189" i="1"/>
  <c r="N189" i="1" s="1"/>
  <c r="I190" i="1"/>
  <c r="K190" i="1" s="1"/>
  <c r="J190" i="1"/>
  <c r="L190" i="1"/>
  <c r="N190" i="1" s="1"/>
  <c r="I191" i="1"/>
  <c r="K191" i="1" s="1"/>
  <c r="J191" i="1"/>
  <c r="L191" i="1"/>
  <c r="N191" i="1" s="1"/>
  <c r="I120" i="1"/>
  <c r="J120" i="1"/>
  <c r="L120" i="1"/>
  <c r="N120" i="1" s="1"/>
  <c r="I192" i="1"/>
  <c r="K192" i="1" s="1"/>
  <c r="J192" i="1"/>
  <c r="L192" i="1"/>
  <c r="N192" i="1" s="1"/>
  <c r="I193" i="1"/>
  <c r="K193" i="1" s="1"/>
  <c r="J193" i="1"/>
  <c r="L193" i="1"/>
  <c r="N193" i="1" s="1"/>
  <c r="I194" i="1"/>
  <c r="J194" i="1"/>
  <c r="L194" i="1"/>
  <c r="N194" i="1" s="1"/>
  <c r="I195" i="1"/>
  <c r="K195" i="1" s="1"/>
  <c r="J195" i="1"/>
  <c r="L195" i="1"/>
  <c r="N195" i="1" s="1"/>
  <c r="I196" i="1"/>
  <c r="K196" i="1" s="1"/>
  <c r="J196" i="1"/>
  <c r="L196" i="1"/>
  <c r="N196" i="1" s="1"/>
  <c r="I197" i="1"/>
  <c r="J197" i="1"/>
  <c r="L197" i="1"/>
  <c r="N197" i="1" s="1"/>
  <c r="I198" i="1"/>
  <c r="J198" i="1"/>
  <c r="L198" i="1"/>
  <c r="N198" i="1" s="1"/>
  <c r="I199" i="1"/>
  <c r="J199" i="1"/>
  <c r="L199" i="1"/>
  <c r="N199" i="1" s="1"/>
  <c r="I200" i="1"/>
  <c r="K200" i="1" s="1"/>
  <c r="J200" i="1"/>
  <c r="L200" i="1"/>
  <c r="N200" i="1" s="1"/>
  <c r="I201" i="1"/>
  <c r="J201" i="1"/>
  <c r="L201" i="1"/>
  <c r="N201" i="1" s="1"/>
  <c r="I202" i="1"/>
  <c r="K202" i="1" s="1"/>
  <c r="J202" i="1"/>
  <c r="L202" i="1"/>
  <c r="N202" i="1" s="1"/>
  <c r="I203" i="1"/>
  <c r="J203" i="1"/>
  <c r="L203" i="1"/>
  <c r="N203" i="1" s="1"/>
  <c r="I204" i="1"/>
  <c r="K204" i="1" s="1"/>
  <c r="J204" i="1"/>
  <c r="L204" i="1"/>
  <c r="N204" i="1" s="1"/>
  <c r="I205" i="1"/>
  <c r="K205" i="1" s="1"/>
  <c r="J205" i="1"/>
  <c r="L205" i="1"/>
  <c r="N205" i="1" s="1"/>
  <c r="I206" i="1"/>
  <c r="K206" i="1" s="1"/>
  <c r="J206" i="1"/>
  <c r="L206" i="1"/>
  <c r="N206" i="1" s="1"/>
  <c r="I207" i="1"/>
  <c r="J207" i="1"/>
  <c r="L207" i="1"/>
  <c r="N207" i="1" s="1"/>
  <c r="I208" i="1"/>
  <c r="K208" i="1" s="1"/>
  <c r="J208" i="1"/>
  <c r="L208" i="1"/>
  <c r="N208" i="1" s="1"/>
  <c r="I209" i="1"/>
  <c r="K209" i="1" s="1"/>
  <c r="J209" i="1"/>
  <c r="L209" i="1"/>
  <c r="N209" i="1" s="1"/>
  <c r="I210" i="1"/>
  <c r="J210" i="1"/>
  <c r="L210" i="1"/>
  <c r="N210" i="1" s="1"/>
  <c r="I211" i="1"/>
  <c r="K211" i="1" s="1"/>
  <c r="J211" i="1"/>
  <c r="L211" i="1"/>
  <c r="N211" i="1" s="1"/>
  <c r="I212" i="1"/>
  <c r="K212" i="1" s="1"/>
  <c r="J212" i="1"/>
  <c r="N212" i="1"/>
  <c r="I213" i="1"/>
  <c r="J213" i="1"/>
  <c r="K213" i="1" s="1"/>
  <c r="L213" i="1"/>
  <c r="N213" i="1" s="1"/>
  <c r="I214" i="1"/>
  <c r="J214" i="1"/>
  <c r="L214" i="1"/>
  <c r="N214" i="1" s="1"/>
  <c r="I215" i="1"/>
  <c r="J215" i="1"/>
  <c r="L215" i="1"/>
  <c r="N215" i="1" s="1"/>
  <c r="I216" i="1"/>
  <c r="J216" i="1"/>
  <c r="K216" i="1" s="1"/>
  <c r="L216" i="1"/>
  <c r="N216" i="1" s="1"/>
  <c r="I217" i="1"/>
  <c r="J217" i="1"/>
  <c r="K217" i="1" s="1"/>
  <c r="L217" i="1"/>
  <c r="N217" i="1" s="1"/>
  <c r="I218" i="1"/>
  <c r="J218" i="1"/>
  <c r="K218" i="1" s="1"/>
  <c r="L218" i="1"/>
  <c r="N218" i="1" s="1"/>
  <c r="I219" i="1"/>
  <c r="J219" i="1"/>
  <c r="K219" i="1" s="1"/>
  <c r="L219" i="1"/>
  <c r="N219" i="1" s="1"/>
  <c r="I220" i="1"/>
  <c r="J220" i="1"/>
  <c r="L220" i="1"/>
  <c r="N220" i="1" s="1"/>
  <c r="I221" i="1"/>
  <c r="J221" i="1"/>
  <c r="K221" i="1" s="1"/>
  <c r="L221" i="1"/>
  <c r="N221" i="1" s="1"/>
  <c r="I222" i="1"/>
  <c r="J222" i="1"/>
  <c r="K222" i="1" s="1"/>
  <c r="L222" i="1"/>
  <c r="N222" i="1" s="1"/>
  <c r="I223" i="1"/>
  <c r="J223" i="1"/>
  <c r="L223" i="1"/>
  <c r="N223" i="1" s="1"/>
  <c r="I224" i="1"/>
  <c r="J224" i="1"/>
  <c r="L224" i="1"/>
  <c r="N224" i="1" s="1"/>
  <c r="I225" i="1"/>
  <c r="J225" i="1"/>
  <c r="K225" i="1" s="1"/>
  <c r="L225" i="1"/>
  <c r="N225" i="1" s="1"/>
  <c r="I226" i="1"/>
  <c r="J226" i="1"/>
  <c r="L226" i="1"/>
  <c r="N226" i="1" s="1"/>
  <c r="I227" i="1"/>
  <c r="J227" i="1"/>
  <c r="L227" i="1"/>
  <c r="N227" i="1" s="1"/>
  <c r="I228" i="1"/>
  <c r="J228" i="1"/>
  <c r="K228" i="1" s="1"/>
  <c r="L228" i="1"/>
  <c r="N228" i="1" s="1"/>
  <c r="I229" i="1"/>
  <c r="J229" i="1"/>
  <c r="L229" i="1"/>
  <c r="N229" i="1" s="1"/>
  <c r="I230" i="1"/>
  <c r="J230" i="1"/>
  <c r="L230" i="1"/>
  <c r="N230" i="1" s="1"/>
  <c r="I231" i="1"/>
  <c r="J231" i="1"/>
  <c r="L231" i="1"/>
  <c r="N231" i="1" s="1"/>
  <c r="I232" i="1"/>
  <c r="J232" i="1"/>
  <c r="K232" i="1" s="1"/>
  <c r="L232" i="1"/>
  <c r="N232" i="1" s="1"/>
  <c r="I233" i="1"/>
  <c r="J233" i="1"/>
  <c r="K233" i="1" s="1"/>
  <c r="L233" i="1"/>
  <c r="N233" i="1" s="1"/>
  <c r="I234" i="1"/>
  <c r="J234" i="1"/>
  <c r="K234" i="1" s="1"/>
  <c r="L234" i="1"/>
  <c r="N234" i="1" s="1"/>
  <c r="I235" i="1"/>
  <c r="J235" i="1"/>
  <c r="L235" i="1"/>
  <c r="N235" i="1" s="1"/>
  <c r="I236" i="1"/>
  <c r="J236" i="1"/>
  <c r="L236" i="1"/>
  <c r="N236" i="1" s="1"/>
  <c r="I237" i="1"/>
  <c r="J237" i="1"/>
  <c r="K237" i="1" s="1"/>
  <c r="L237" i="1"/>
  <c r="N237" i="1" s="1"/>
  <c r="I238" i="1"/>
  <c r="J238" i="1"/>
  <c r="K238" i="1" s="1"/>
  <c r="L238" i="1"/>
  <c r="N238" i="1" s="1"/>
  <c r="I239" i="1"/>
  <c r="J239" i="1"/>
  <c r="L239" i="1"/>
  <c r="N239" i="1" s="1"/>
  <c r="I240" i="1"/>
  <c r="J240" i="1"/>
  <c r="L240" i="1"/>
  <c r="N240" i="1" s="1"/>
  <c r="I241" i="1"/>
  <c r="J241" i="1"/>
  <c r="K241" i="1" s="1"/>
  <c r="L241" i="1"/>
  <c r="N241" i="1" s="1"/>
  <c r="I242" i="1"/>
  <c r="J242" i="1"/>
  <c r="L242" i="1"/>
  <c r="N242" i="1" s="1"/>
  <c r="I243" i="1"/>
  <c r="J243" i="1"/>
  <c r="K243" i="1" s="1"/>
  <c r="L243" i="1"/>
  <c r="N243" i="1" s="1"/>
  <c r="I244" i="1"/>
  <c r="J244" i="1"/>
  <c r="K244" i="1" s="1"/>
  <c r="L244" i="1"/>
  <c r="N244" i="1" s="1"/>
  <c r="I245" i="1"/>
  <c r="J245" i="1"/>
  <c r="K245" i="1" s="1"/>
  <c r="L245" i="1"/>
  <c r="N245" i="1" s="1"/>
  <c r="I246" i="1"/>
  <c r="J246" i="1"/>
  <c r="L246" i="1"/>
  <c r="N246" i="1" s="1"/>
  <c r="I247" i="1"/>
  <c r="J247" i="1"/>
  <c r="L247" i="1"/>
  <c r="N247" i="1" s="1"/>
  <c r="I248" i="1"/>
  <c r="J248" i="1"/>
  <c r="K248" i="1" s="1"/>
  <c r="L248" i="1"/>
  <c r="N248" i="1" s="1"/>
  <c r="I249" i="1"/>
  <c r="J249" i="1"/>
  <c r="K249" i="1" s="1"/>
  <c r="L249" i="1"/>
  <c r="N249" i="1" s="1"/>
  <c r="I250" i="1"/>
  <c r="J250" i="1"/>
  <c r="K250" i="1" s="1"/>
  <c r="L250" i="1"/>
  <c r="N250" i="1" s="1"/>
  <c r="I251" i="1"/>
  <c r="J251" i="1"/>
  <c r="K251" i="1" s="1"/>
  <c r="L251" i="1"/>
  <c r="N251" i="1" s="1"/>
  <c r="I252" i="1"/>
  <c r="J252" i="1"/>
  <c r="L252" i="1"/>
  <c r="N252" i="1" s="1"/>
  <c r="I253" i="1"/>
  <c r="J253" i="1"/>
  <c r="K253" i="1" s="1"/>
  <c r="L253" i="1"/>
  <c r="N253" i="1" s="1"/>
  <c r="I254" i="1"/>
  <c r="J254" i="1"/>
  <c r="K254" i="1" s="1"/>
  <c r="L254" i="1"/>
  <c r="N254" i="1" s="1"/>
  <c r="I255" i="1"/>
  <c r="J255" i="1"/>
  <c r="L255" i="1"/>
  <c r="N255" i="1" s="1"/>
  <c r="I256" i="1"/>
  <c r="J256" i="1"/>
  <c r="L256" i="1"/>
  <c r="N256" i="1" s="1"/>
  <c r="I257" i="1"/>
  <c r="J257" i="1"/>
  <c r="K257" i="1" s="1"/>
  <c r="L257" i="1"/>
  <c r="N257" i="1" s="1"/>
  <c r="I258" i="1"/>
  <c r="J258" i="1"/>
  <c r="L258" i="1"/>
  <c r="N258" i="1" s="1"/>
  <c r="I261" i="1"/>
  <c r="J261" i="1"/>
  <c r="K261" i="1" s="1"/>
  <c r="L261" i="1"/>
  <c r="N261" i="1" s="1"/>
  <c r="I262" i="1"/>
  <c r="J262" i="1"/>
  <c r="K262" i="1" s="1"/>
  <c r="L262" i="1"/>
  <c r="N262" i="1" s="1"/>
  <c r="I263" i="1"/>
  <c r="J263" i="1"/>
  <c r="K263" i="1" s="1"/>
  <c r="L263" i="1"/>
  <c r="N263" i="1" s="1"/>
  <c r="I264" i="1"/>
  <c r="J264" i="1"/>
  <c r="K264" i="1" s="1"/>
  <c r="L264" i="1"/>
  <c r="N264" i="1" s="1"/>
  <c r="I265" i="1"/>
  <c r="J265" i="1"/>
  <c r="K265" i="1" s="1"/>
  <c r="L265" i="1"/>
  <c r="N265" i="1" s="1"/>
  <c r="I266" i="1"/>
  <c r="J266" i="1"/>
  <c r="L266" i="1"/>
  <c r="N266" i="1" s="1"/>
  <c r="I267" i="1"/>
  <c r="J267" i="1"/>
  <c r="K267" i="1" s="1"/>
  <c r="L267" i="1"/>
  <c r="N267" i="1" s="1"/>
  <c r="I268" i="1"/>
  <c r="J268" i="1"/>
  <c r="K268" i="1" s="1"/>
  <c r="L268" i="1"/>
  <c r="N268" i="1" s="1"/>
  <c r="L269" i="1"/>
  <c r="N269" i="1" s="1"/>
  <c r="I270" i="1"/>
  <c r="J270" i="1"/>
  <c r="L270" i="1"/>
  <c r="N270" i="1" s="1"/>
  <c r="I271" i="1"/>
  <c r="J271" i="1"/>
  <c r="L271" i="1"/>
  <c r="N271" i="1" s="1"/>
  <c r="I272" i="1"/>
  <c r="J272" i="1"/>
  <c r="L272" i="1"/>
  <c r="N272" i="1" s="1"/>
  <c r="I273" i="1"/>
  <c r="J273" i="1"/>
  <c r="L273" i="1"/>
  <c r="N273" i="1" s="1"/>
  <c r="I274" i="1"/>
  <c r="J274" i="1"/>
  <c r="L274" i="1"/>
  <c r="N274" i="1" s="1"/>
  <c r="I275" i="1"/>
  <c r="J275" i="1"/>
  <c r="L275" i="1"/>
  <c r="N275" i="1" s="1"/>
  <c r="I276" i="1"/>
  <c r="J276" i="1"/>
  <c r="L276" i="1"/>
  <c r="N276" i="1" s="1"/>
  <c r="I277" i="1"/>
  <c r="J277" i="1"/>
  <c r="L277" i="1"/>
  <c r="N277" i="1" s="1"/>
  <c r="I278" i="1"/>
  <c r="J278" i="1"/>
  <c r="L278" i="1"/>
  <c r="N278" i="1" s="1"/>
  <c r="I279" i="1"/>
  <c r="J279" i="1"/>
  <c r="L279" i="1"/>
  <c r="N279" i="1" s="1"/>
  <c r="I280" i="1"/>
  <c r="J280" i="1"/>
  <c r="L280" i="1"/>
  <c r="N280" i="1" s="1"/>
  <c r="I281" i="1"/>
  <c r="J281" i="1"/>
  <c r="L281" i="1"/>
  <c r="N281" i="1" s="1"/>
  <c r="I282" i="1"/>
  <c r="J282" i="1"/>
  <c r="L282" i="1"/>
  <c r="N282" i="1" s="1"/>
  <c r="I283" i="1"/>
  <c r="J283" i="1"/>
  <c r="L283" i="1"/>
  <c r="N283" i="1" s="1"/>
  <c r="I284" i="1"/>
  <c r="J284" i="1"/>
  <c r="L284" i="1"/>
  <c r="N284" i="1" s="1"/>
  <c r="I285" i="1"/>
  <c r="J285" i="1"/>
  <c r="L285" i="1"/>
  <c r="N285" i="1" s="1"/>
  <c r="I286" i="1"/>
  <c r="J286" i="1"/>
  <c r="L286" i="1"/>
  <c r="N286" i="1" s="1"/>
  <c r="I287" i="1"/>
  <c r="J287" i="1"/>
  <c r="L287" i="1"/>
  <c r="N287" i="1" s="1"/>
  <c r="I288" i="1"/>
  <c r="J288" i="1"/>
  <c r="L288" i="1"/>
  <c r="N288" i="1" s="1"/>
  <c r="I289" i="1"/>
  <c r="J289" i="1"/>
  <c r="L289" i="1"/>
  <c r="N289" i="1" s="1"/>
  <c r="I290" i="1"/>
  <c r="J290" i="1"/>
  <c r="L290" i="1"/>
  <c r="N290" i="1" s="1"/>
  <c r="I291" i="1"/>
  <c r="J291" i="1"/>
  <c r="L291" i="1"/>
  <c r="N291" i="1" s="1"/>
  <c r="I293" i="1"/>
  <c r="J293" i="1"/>
  <c r="L293" i="1"/>
  <c r="N293" i="1" s="1"/>
  <c r="I294" i="1"/>
  <c r="J294" i="1"/>
  <c r="L294" i="1"/>
  <c r="N294" i="1" s="1"/>
  <c r="I295" i="1"/>
  <c r="J295" i="1"/>
  <c r="L295" i="1"/>
  <c r="N295" i="1" s="1"/>
  <c r="I296" i="1"/>
  <c r="J296" i="1"/>
  <c r="L296" i="1"/>
  <c r="N296" i="1" s="1"/>
  <c r="I297" i="1"/>
  <c r="J297" i="1"/>
  <c r="L297" i="1"/>
  <c r="N297" i="1" s="1"/>
  <c r="I298" i="1"/>
  <c r="J298" i="1"/>
  <c r="L298" i="1"/>
  <c r="N298" i="1" s="1"/>
  <c r="I299" i="1"/>
  <c r="J299" i="1"/>
  <c r="L299" i="1"/>
  <c r="N299" i="1" s="1"/>
  <c r="I300" i="1"/>
  <c r="J300" i="1"/>
  <c r="L300" i="1"/>
  <c r="N300" i="1" s="1"/>
  <c r="I301" i="1"/>
  <c r="J301" i="1"/>
  <c r="L301" i="1"/>
  <c r="N301" i="1" s="1"/>
  <c r="I302" i="1"/>
  <c r="J302" i="1"/>
  <c r="L302" i="1"/>
  <c r="N302" i="1" s="1"/>
  <c r="I303" i="1"/>
  <c r="J303" i="1"/>
  <c r="L303" i="1"/>
  <c r="N303" i="1" s="1"/>
  <c r="I304" i="1"/>
  <c r="J304" i="1"/>
  <c r="L304" i="1"/>
  <c r="N304" i="1" s="1"/>
  <c r="I305" i="1"/>
  <c r="J305" i="1"/>
  <c r="L305" i="1"/>
  <c r="N305" i="1" s="1"/>
  <c r="I306" i="1"/>
  <c r="J306" i="1"/>
  <c r="L306" i="1"/>
  <c r="N306" i="1" s="1"/>
  <c r="I307" i="1"/>
  <c r="J307" i="1"/>
  <c r="L307" i="1"/>
  <c r="N307" i="1" s="1"/>
  <c r="I308" i="1"/>
  <c r="J308" i="1"/>
  <c r="L308" i="1"/>
  <c r="N308" i="1" s="1"/>
  <c r="I309" i="1"/>
  <c r="J309" i="1"/>
  <c r="L309" i="1"/>
  <c r="N309" i="1" s="1"/>
  <c r="I310" i="1"/>
  <c r="J310" i="1"/>
  <c r="L310" i="1"/>
  <c r="N310" i="1" s="1"/>
  <c r="I311" i="1"/>
  <c r="J311" i="1"/>
  <c r="L311" i="1"/>
  <c r="N311" i="1" s="1"/>
  <c r="I312" i="1"/>
  <c r="J312" i="1"/>
  <c r="L312" i="1"/>
  <c r="N312" i="1" s="1"/>
  <c r="I313" i="1"/>
  <c r="J313" i="1"/>
  <c r="L313" i="1"/>
  <c r="N313" i="1" s="1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L259" i="1"/>
  <c r="N113" i="1"/>
  <c r="N65" i="1"/>
  <c r="K310" i="1"/>
  <c r="K306" i="1"/>
  <c r="K302" i="1"/>
  <c r="K298" i="1"/>
  <c r="K294" i="1"/>
  <c r="K289" i="1"/>
  <c r="K285" i="1"/>
  <c r="K281" i="1"/>
  <c r="K277" i="1"/>
  <c r="K273" i="1"/>
  <c r="K266" i="1"/>
  <c r="K58" i="1"/>
  <c r="K17" i="1"/>
  <c r="K312" i="1"/>
  <c r="K308" i="1"/>
  <c r="K304" i="1"/>
  <c r="K300" i="1"/>
  <c r="K296" i="1"/>
  <c r="K291" i="1"/>
  <c r="K287" i="1"/>
  <c r="K283" i="1"/>
  <c r="K279" i="1"/>
  <c r="K275" i="1"/>
  <c r="K271" i="1"/>
  <c r="K311" i="1"/>
  <c r="K307" i="1"/>
  <c r="K303" i="1"/>
  <c r="K299" i="1"/>
  <c r="K295" i="1"/>
  <c r="K290" i="1"/>
  <c r="K286" i="1"/>
  <c r="K282" i="1"/>
  <c r="K278" i="1"/>
  <c r="K274" i="1"/>
  <c r="K270" i="1"/>
  <c r="K313" i="1"/>
  <c r="K309" i="1"/>
  <c r="K305" i="1"/>
  <c r="K301" i="1"/>
  <c r="K297" i="1"/>
  <c r="K293" i="1"/>
  <c r="K288" i="1"/>
  <c r="K284" i="1"/>
  <c r="K280" i="1"/>
  <c r="K276" i="1"/>
  <c r="K272" i="1"/>
  <c r="AW315" i="1"/>
  <c r="AS315" i="1"/>
  <c r="AO315" i="1"/>
  <c r="AK315" i="1"/>
  <c r="AR315" i="1"/>
  <c r="K258" i="1"/>
  <c r="K246" i="1"/>
  <c r="K242" i="1"/>
  <c r="K230" i="1"/>
  <c r="K226" i="1"/>
  <c r="K214" i="1"/>
  <c r="K210" i="1"/>
  <c r="K198" i="1"/>
  <c r="K194" i="1"/>
  <c r="K183" i="1"/>
  <c r="K179" i="1"/>
  <c r="K167" i="1"/>
  <c r="K163" i="1"/>
  <c r="K151" i="1"/>
  <c r="K147" i="1"/>
  <c r="K135" i="1"/>
  <c r="K131" i="1"/>
  <c r="K118" i="1"/>
  <c r="K114" i="1"/>
  <c r="K229" i="1"/>
  <c r="K201" i="1"/>
  <c r="K197" i="1"/>
  <c r="K186" i="1"/>
  <c r="K182" i="1"/>
  <c r="K178" i="1"/>
  <c r="K174" i="1"/>
  <c r="K170" i="1"/>
  <c r="K166" i="1"/>
  <c r="K162" i="1"/>
  <c r="K158" i="1"/>
  <c r="K154" i="1"/>
  <c r="K150" i="1"/>
  <c r="K146" i="1"/>
  <c r="K142" i="1"/>
  <c r="K138" i="1"/>
  <c r="K134" i="1"/>
  <c r="K130" i="1"/>
  <c r="K126" i="1"/>
  <c r="K122" i="1"/>
  <c r="K117" i="1"/>
  <c r="K235" i="1"/>
  <c r="K227" i="1"/>
  <c r="K207" i="1"/>
  <c r="K203" i="1"/>
  <c r="K180" i="1"/>
  <c r="K168" i="1"/>
  <c r="K140" i="1"/>
  <c r="K132" i="1"/>
  <c r="K256" i="1"/>
  <c r="K252" i="1"/>
  <c r="K240" i="1"/>
  <c r="K236" i="1"/>
  <c r="K224" i="1"/>
  <c r="K220" i="1"/>
  <c r="K189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6" i="1"/>
  <c r="K255" i="1"/>
  <c r="K247" i="1"/>
  <c r="K239" i="1"/>
  <c r="K231" i="1"/>
  <c r="K223" i="1"/>
  <c r="K215" i="1"/>
  <c r="K199" i="1"/>
  <c r="K120" i="1"/>
  <c r="K184" i="1"/>
  <c r="K176" i="1"/>
  <c r="K172" i="1"/>
  <c r="K164" i="1"/>
  <c r="K156" i="1"/>
  <c r="K152" i="1"/>
  <c r="K144" i="1"/>
  <c r="K136" i="1"/>
  <c r="K124" i="1"/>
  <c r="K113" i="1"/>
  <c r="AU315" i="1"/>
  <c r="AI315" i="1"/>
  <c r="AX315" i="1"/>
  <c r="AP315" i="1"/>
  <c r="K47" i="1"/>
  <c r="K39" i="1"/>
  <c r="K31" i="1"/>
  <c r="K6" i="1"/>
  <c r="K23" i="1"/>
  <c r="K15" i="1"/>
  <c r="K61" i="1"/>
  <c r="K38" i="1"/>
  <c r="K60" i="1"/>
  <c r="K44" i="1"/>
  <c r="K9" i="3"/>
  <c r="L9" i="3"/>
  <c r="M9" i="3"/>
  <c r="N9" i="3"/>
  <c r="O9" i="3"/>
  <c r="P9" i="3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O314" i="1"/>
  <c r="P314" i="1"/>
  <c r="P315" i="1" s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F315" i="1" s="1"/>
  <c r="O62" i="1"/>
  <c r="P62" i="1"/>
  <c r="Q62" i="1"/>
  <c r="R62" i="1"/>
  <c r="R315" i="1" s="1"/>
  <c r="S62" i="1"/>
  <c r="T62" i="1"/>
  <c r="U62" i="1"/>
  <c r="V62" i="1"/>
  <c r="V315" i="1" s="1"/>
  <c r="W62" i="1"/>
  <c r="X62" i="1"/>
  <c r="Y62" i="1"/>
  <c r="Z62" i="1"/>
  <c r="Z315" i="1" s="1"/>
  <c r="AA62" i="1"/>
  <c r="AB62" i="1"/>
  <c r="AC62" i="1"/>
  <c r="AD62" i="1"/>
  <c r="AD315" i="1" s="1"/>
  <c r="AE62" i="1"/>
  <c r="AF62" i="1"/>
  <c r="O259" i="1"/>
  <c r="P259" i="1"/>
  <c r="Q259" i="1"/>
  <c r="R259" i="1"/>
  <c r="S259" i="1"/>
  <c r="T259" i="1"/>
  <c r="U259" i="1"/>
  <c r="V259" i="1"/>
  <c r="W259" i="1"/>
  <c r="W315" i="1" s="1"/>
  <c r="X259" i="1"/>
  <c r="Y259" i="1"/>
  <c r="Z259" i="1"/>
  <c r="AA259" i="1"/>
  <c r="AB259" i="1"/>
  <c r="AC259" i="1"/>
  <c r="AD259" i="1"/>
  <c r="AE259" i="1"/>
  <c r="AF259" i="1"/>
  <c r="O315" i="1"/>
  <c r="X315" i="1"/>
  <c r="AA315" i="1"/>
  <c r="S315" i="1"/>
  <c r="U315" i="1"/>
  <c r="Q315" i="1"/>
  <c r="L5" i="2"/>
  <c r="N5" i="2" s="1"/>
  <c r="I83" i="2"/>
  <c r="K83" i="2" s="1"/>
  <c r="H8" i="3"/>
  <c r="J8" i="3"/>
  <c r="H7" i="3"/>
  <c r="J7" i="3"/>
  <c r="H6" i="3"/>
  <c r="J6" i="3"/>
  <c r="H5" i="3"/>
  <c r="J5" i="3"/>
  <c r="J9" i="3" s="1"/>
  <c r="H9" i="3"/>
  <c r="L98" i="2"/>
  <c r="N98" i="2"/>
  <c r="J98" i="2"/>
  <c r="I98" i="2"/>
  <c r="L97" i="2"/>
  <c r="N97" i="2"/>
  <c r="J97" i="2"/>
  <c r="I97" i="2"/>
  <c r="L96" i="2"/>
  <c r="N96" i="2"/>
  <c r="J96" i="2"/>
  <c r="I96" i="2"/>
  <c r="L95" i="2"/>
  <c r="N95" i="2"/>
  <c r="J95" i="2"/>
  <c r="I95" i="2"/>
  <c r="L94" i="2"/>
  <c r="N94" i="2"/>
  <c r="J94" i="2"/>
  <c r="I94" i="2"/>
  <c r="L93" i="2"/>
  <c r="N93" i="2"/>
  <c r="J93" i="2"/>
  <c r="I93" i="2"/>
  <c r="L92" i="2"/>
  <c r="N92" i="2"/>
  <c r="J92" i="2"/>
  <c r="I92" i="2"/>
  <c r="L91" i="2"/>
  <c r="N91" i="2"/>
  <c r="J91" i="2"/>
  <c r="I91" i="2"/>
  <c r="L90" i="2"/>
  <c r="N90" i="2"/>
  <c r="J90" i="2"/>
  <c r="I90" i="2"/>
  <c r="L89" i="2"/>
  <c r="N89" i="2"/>
  <c r="J89" i="2"/>
  <c r="I89" i="2"/>
  <c r="L88" i="2"/>
  <c r="N88" i="2"/>
  <c r="J88" i="2"/>
  <c r="I88" i="2"/>
  <c r="L87" i="2"/>
  <c r="N87" i="2"/>
  <c r="J87" i="2"/>
  <c r="I87" i="2"/>
  <c r="L86" i="2"/>
  <c r="N86" i="2"/>
  <c r="J86" i="2"/>
  <c r="I86" i="2"/>
  <c r="L85" i="2"/>
  <c r="N85" i="2"/>
  <c r="J85" i="2"/>
  <c r="I85" i="2"/>
  <c r="L84" i="2"/>
  <c r="N84" i="2"/>
  <c r="J84" i="2"/>
  <c r="I84" i="2"/>
  <c r="L83" i="2"/>
  <c r="N83" i="2"/>
  <c r="J83" i="2"/>
  <c r="L82" i="2"/>
  <c r="N82" i="2"/>
  <c r="J82" i="2"/>
  <c r="I82" i="2"/>
  <c r="L81" i="2"/>
  <c r="N81" i="2"/>
  <c r="J81" i="2"/>
  <c r="I81" i="2"/>
  <c r="L80" i="2"/>
  <c r="N80" i="2"/>
  <c r="J80" i="2"/>
  <c r="I80" i="2"/>
  <c r="L79" i="2"/>
  <c r="N79" i="2"/>
  <c r="J79" i="2"/>
  <c r="I79" i="2"/>
  <c r="L78" i="2"/>
  <c r="N78" i="2"/>
  <c r="J78" i="2"/>
  <c r="I78" i="2"/>
  <c r="L77" i="2"/>
  <c r="N77" i="2"/>
  <c r="J77" i="2"/>
  <c r="I77" i="2"/>
  <c r="L76" i="2"/>
  <c r="N76" i="2"/>
  <c r="J76" i="2"/>
  <c r="I76" i="2"/>
  <c r="L75" i="2"/>
  <c r="N75" i="2"/>
  <c r="J75" i="2"/>
  <c r="I75" i="2"/>
  <c r="L74" i="2"/>
  <c r="N74" i="2"/>
  <c r="J74" i="2"/>
  <c r="I74" i="2"/>
  <c r="L73" i="2"/>
  <c r="N73" i="2"/>
  <c r="J73" i="2"/>
  <c r="I73" i="2"/>
  <c r="L72" i="2"/>
  <c r="N72" i="2"/>
  <c r="J72" i="2"/>
  <c r="I72" i="2"/>
  <c r="L71" i="2"/>
  <c r="N71" i="2"/>
  <c r="J71" i="2"/>
  <c r="I71" i="2"/>
  <c r="L70" i="2"/>
  <c r="N70" i="2"/>
  <c r="J70" i="2"/>
  <c r="I70" i="2"/>
  <c r="L69" i="2"/>
  <c r="N69" i="2"/>
  <c r="J69" i="2"/>
  <c r="I69" i="2"/>
  <c r="L68" i="2"/>
  <c r="N68" i="2"/>
  <c r="J68" i="2"/>
  <c r="I68" i="2"/>
  <c r="L67" i="2"/>
  <c r="N67" i="2"/>
  <c r="J67" i="2"/>
  <c r="I67" i="2"/>
  <c r="L66" i="2"/>
  <c r="N66" i="2"/>
  <c r="J66" i="2"/>
  <c r="I66" i="2"/>
  <c r="L65" i="2"/>
  <c r="N65" i="2"/>
  <c r="J65" i="2"/>
  <c r="I65" i="2"/>
  <c r="L64" i="2"/>
  <c r="N64" i="2"/>
  <c r="J64" i="2"/>
  <c r="I64" i="2"/>
  <c r="L63" i="2"/>
  <c r="N63" i="2"/>
  <c r="J63" i="2"/>
  <c r="I63" i="2"/>
  <c r="L62" i="2"/>
  <c r="N62" i="2"/>
  <c r="J62" i="2"/>
  <c r="I62" i="2"/>
  <c r="L61" i="2"/>
  <c r="N61" i="2"/>
  <c r="J61" i="2"/>
  <c r="I61" i="2"/>
  <c r="L60" i="2"/>
  <c r="N60" i="2"/>
  <c r="J60" i="2"/>
  <c r="I60" i="2"/>
  <c r="L59" i="2"/>
  <c r="N59" i="2"/>
  <c r="J59" i="2"/>
  <c r="I59" i="2"/>
  <c r="L58" i="2"/>
  <c r="N58" i="2"/>
  <c r="J58" i="2"/>
  <c r="I58" i="2"/>
  <c r="L57" i="2"/>
  <c r="N57" i="2"/>
  <c r="J57" i="2"/>
  <c r="I57" i="2"/>
  <c r="L56" i="2"/>
  <c r="N56" i="2"/>
  <c r="J56" i="2"/>
  <c r="I56" i="2"/>
  <c r="L55" i="2"/>
  <c r="N55" i="2"/>
  <c r="J55" i="2"/>
  <c r="I55" i="2"/>
  <c r="L54" i="2"/>
  <c r="N54" i="2"/>
  <c r="J54" i="2"/>
  <c r="I54" i="2"/>
  <c r="L53" i="2"/>
  <c r="N53" i="2"/>
  <c r="J53" i="2"/>
  <c r="I53" i="2"/>
  <c r="L52" i="2"/>
  <c r="N52" i="2"/>
  <c r="J52" i="2"/>
  <c r="I52" i="2"/>
  <c r="L51" i="2"/>
  <c r="N51" i="2"/>
  <c r="J51" i="2"/>
  <c r="I51" i="2"/>
  <c r="L50" i="2"/>
  <c r="N50" i="2"/>
  <c r="J50" i="2"/>
  <c r="I50" i="2"/>
  <c r="L49" i="2"/>
  <c r="N49" i="2"/>
  <c r="J49" i="2"/>
  <c r="I49" i="2"/>
  <c r="L48" i="2"/>
  <c r="N48" i="2"/>
  <c r="J48" i="2"/>
  <c r="I48" i="2"/>
  <c r="L47" i="2"/>
  <c r="N47" i="2"/>
  <c r="J47" i="2"/>
  <c r="I47" i="2"/>
  <c r="L46" i="2"/>
  <c r="N46" i="2"/>
  <c r="J46" i="2"/>
  <c r="I46" i="2"/>
  <c r="L45" i="2"/>
  <c r="N45" i="2"/>
  <c r="J45" i="2"/>
  <c r="I45" i="2"/>
  <c r="L44" i="2"/>
  <c r="N44" i="2"/>
  <c r="J44" i="2"/>
  <c r="I44" i="2"/>
  <c r="L43" i="2"/>
  <c r="N43" i="2"/>
  <c r="J43" i="2"/>
  <c r="I43" i="2"/>
  <c r="L42" i="2"/>
  <c r="N42" i="2"/>
  <c r="J42" i="2"/>
  <c r="I42" i="2"/>
  <c r="L41" i="2"/>
  <c r="N41" i="2"/>
  <c r="J41" i="2"/>
  <c r="I41" i="2"/>
  <c r="L40" i="2"/>
  <c r="N40" i="2"/>
  <c r="J40" i="2"/>
  <c r="I40" i="2"/>
  <c r="L39" i="2"/>
  <c r="N39" i="2"/>
  <c r="J39" i="2"/>
  <c r="I39" i="2"/>
  <c r="L38" i="2"/>
  <c r="N38" i="2"/>
  <c r="J38" i="2"/>
  <c r="I38" i="2"/>
  <c r="L37" i="2"/>
  <c r="N37" i="2"/>
  <c r="J37" i="2"/>
  <c r="I37" i="2"/>
  <c r="L36" i="2"/>
  <c r="N36" i="2"/>
  <c r="J36" i="2"/>
  <c r="I36" i="2"/>
  <c r="N35" i="2"/>
  <c r="N34" i="2"/>
  <c r="I34" i="2"/>
  <c r="N33" i="2"/>
  <c r="I33" i="2"/>
  <c r="L32" i="2"/>
  <c r="N32" i="2" s="1"/>
  <c r="J32" i="2"/>
  <c r="I32" i="2"/>
  <c r="L31" i="2"/>
  <c r="N31" i="2" s="1"/>
  <c r="J31" i="2"/>
  <c r="I31" i="2"/>
  <c r="I30" i="2"/>
  <c r="L29" i="2"/>
  <c r="N29" i="2"/>
  <c r="J29" i="2"/>
  <c r="I29" i="2"/>
  <c r="K29" i="2" s="1"/>
  <c r="L28" i="2"/>
  <c r="N28" i="2"/>
  <c r="J28" i="2"/>
  <c r="I28" i="2"/>
  <c r="K28" i="2" s="1"/>
  <c r="L27" i="2"/>
  <c r="N27" i="2"/>
  <c r="J27" i="2"/>
  <c r="I27" i="2"/>
  <c r="K27" i="2" s="1"/>
  <c r="L26" i="2"/>
  <c r="N26" i="2"/>
  <c r="J26" i="2"/>
  <c r="I26" i="2"/>
  <c r="K26" i="2" s="1"/>
  <c r="L25" i="2"/>
  <c r="N25" i="2"/>
  <c r="J25" i="2"/>
  <c r="I25" i="2"/>
  <c r="K25" i="2" s="1"/>
  <c r="L24" i="2"/>
  <c r="N24" i="2"/>
  <c r="J24" i="2"/>
  <c r="I24" i="2"/>
  <c r="K24" i="2" s="1"/>
  <c r="L23" i="2"/>
  <c r="N23" i="2"/>
  <c r="J23" i="2"/>
  <c r="I23" i="2"/>
  <c r="K23" i="2" s="1"/>
  <c r="L22" i="2"/>
  <c r="N22" i="2"/>
  <c r="J22" i="2"/>
  <c r="I22" i="2"/>
  <c r="K22" i="2" s="1"/>
  <c r="L21" i="2"/>
  <c r="N21" i="2"/>
  <c r="J21" i="2"/>
  <c r="I21" i="2"/>
  <c r="K21" i="2" s="1"/>
  <c r="L20" i="2"/>
  <c r="N20" i="2"/>
  <c r="J20" i="2"/>
  <c r="I20" i="2"/>
  <c r="K20" i="2" s="1"/>
  <c r="L19" i="2"/>
  <c r="N19" i="2"/>
  <c r="J19" i="2"/>
  <c r="I19" i="2"/>
  <c r="K19" i="2" s="1"/>
  <c r="L18" i="2"/>
  <c r="N18" i="2"/>
  <c r="J18" i="2"/>
  <c r="I18" i="2"/>
  <c r="K18" i="2" s="1"/>
  <c r="L17" i="2"/>
  <c r="N17" i="2"/>
  <c r="J17" i="2"/>
  <c r="I17" i="2"/>
  <c r="L16" i="2"/>
  <c r="N16" i="2"/>
  <c r="J16" i="2"/>
  <c r="I16" i="2"/>
  <c r="K16" i="2" s="1"/>
  <c r="L15" i="2"/>
  <c r="N15" i="2"/>
  <c r="J15" i="2"/>
  <c r="I15" i="2"/>
  <c r="L14" i="2"/>
  <c r="N14" i="2"/>
  <c r="J14" i="2"/>
  <c r="I14" i="2"/>
  <c r="L13" i="2"/>
  <c r="N13" i="2"/>
  <c r="J13" i="2"/>
  <c r="I13" i="2"/>
  <c r="K13" i="2" s="1"/>
  <c r="L12" i="2"/>
  <c r="N12" i="2"/>
  <c r="J12" i="2"/>
  <c r="I12" i="2"/>
  <c r="L11" i="2"/>
  <c r="N11" i="2"/>
  <c r="J11" i="2"/>
  <c r="I11" i="2"/>
  <c r="K11" i="2" s="1"/>
  <c r="L10" i="2"/>
  <c r="N10" i="2"/>
  <c r="J10" i="2"/>
  <c r="I10" i="2"/>
  <c r="K10" i="2" s="1"/>
  <c r="L9" i="2"/>
  <c r="N9" i="2"/>
  <c r="J9" i="2"/>
  <c r="I9" i="2"/>
  <c r="K9" i="2" s="1"/>
  <c r="L8" i="2"/>
  <c r="N8" i="2" s="1"/>
  <c r="J8" i="2"/>
  <c r="K8" i="2" s="1"/>
  <c r="I8" i="2"/>
  <c r="L7" i="2"/>
  <c r="N7" i="2" s="1"/>
  <c r="J7" i="2"/>
  <c r="K7" i="2" s="1"/>
  <c r="I7" i="2"/>
  <c r="L6" i="2"/>
  <c r="N6" i="2" s="1"/>
  <c r="J6" i="2"/>
  <c r="K6" i="2" s="1"/>
  <c r="I6" i="2"/>
  <c r="I99" i="2" s="1"/>
  <c r="J5" i="2"/>
  <c r="I5" i="2"/>
  <c r="L4" i="2"/>
  <c r="N4" i="2"/>
  <c r="N99" i="2" s="1"/>
  <c r="J4" i="2"/>
  <c r="K4" i="2" s="1"/>
  <c r="K12" i="2"/>
  <c r="K44" i="2"/>
  <c r="K60" i="2"/>
  <c r="K68" i="2"/>
  <c r="K76" i="2"/>
  <c r="K87" i="2"/>
  <c r="K91" i="2"/>
  <c r="K32" i="2"/>
  <c r="K36" i="2"/>
  <c r="K40" i="2"/>
  <c r="K48" i="2"/>
  <c r="K52" i="2"/>
  <c r="K56" i="2"/>
  <c r="K64" i="2"/>
  <c r="K72" i="2"/>
  <c r="K80" i="2"/>
  <c r="K95" i="2"/>
  <c r="K14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5" i="2"/>
  <c r="K89" i="2"/>
  <c r="K93" i="2"/>
  <c r="K97" i="2"/>
  <c r="K15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6" i="2"/>
  <c r="K90" i="2"/>
  <c r="K94" i="2"/>
  <c r="K98" i="2"/>
  <c r="K5" i="2"/>
  <c r="K17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4" i="2"/>
  <c r="K88" i="2"/>
  <c r="K92" i="2"/>
  <c r="K96" i="2"/>
  <c r="J99" i="2"/>
  <c r="I314" i="1"/>
  <c r="L314" i="1" l="1"/>
  <c r="AE315" i="1"/>
  <c r="N314" i="1"/>
  <c r="L99" i="2"/>
  <c r="AC315" i="1"/>
  <c r="Y315" i="1"/>
  <c r="I111" i="1"/>
  <c r="I315" i="1" s="1"/>
  <c r="K65" i="1"/>
  <c r="N64" i="1"/>
  <c r="N111" i="1" s="1"/>
  <c r="L111" i="1"/>
  <c r="J259" i="1"/>
  <c r="J315" i="1" s="1"/>
  <c r="I259" i="1"/>
  <c r="AB315" i="1"/>
  <c r="T315" i="1"/>
  <c r="N259" i="1"/>
  <c r="J314" i="1"/>
  <c r="J111" i="1"/>
  <c r="K57" i="1"/>
  <c r="K55" i="1"/>
  <c r="K8" i="1"/>
  <c r="K87" i="1"/>
  <c r="K36" i="1"/>
  <c r="K83" i="1"/>
  <c r="AT315" i="1"/>
  <c r="AL315" i="1"/>
  <c r="AG315" i="1"/>
  <c r="K11" i="1"/>
  <c r="I62" i="1"/>
  <c r="AV315" i="1"/>
  <c r="AN315" i="1"/>
  <c r="AJ315" i="1"/>
  <c r="K56" i="1"/>
  <c r="K48" i="1"/>
  <c r="K45" i="1"/>
  <c r="K40" i="1"/>
  <c r="K34" i="1"/>
  <c r="K19" i="1"/>
  <c r="K14" i="1"/>
  <c r="K12" i="1"/>
  <c r="K10" i="1"/>
  <c r="AQ315" i="1"/>
  <c r="AM315" i="1"/>
  <c r="AH315" i="1"/>
  <c r="L62" i="1"/>
  <c r="K43" i="1"/>
  <c r="K30" i="1"/>
  <c r="K7" i="1"/>
  <c r="K27" i="1"/>
  <c r="K49" i="1"/>
  <c r="K37" i="1"/>
  <c r="K59" i="1"/>
  <c r="K52" i="1"/>
  <c r="K51" i="1"/>
  <c r="K42" i="1"/>
  <c r="K41" i="1"/>
  <c r="K21" i="1"/>
  <c r="K13" i="1"/>
  <c r="K5" i="1"/>
  <c r="K54" i="1"/>
  <c r="J62" i="1"/>
  <c r="N62" i="1"/>
  <c r="K269" i="1"/>
  <c r="L315" i="1"/>
  <c r="M315" i="1"/>
  <c r="N315" i="1" l="1"/>
  <c r="K111" i="1"/>
</calcChain>
</file>

<file path=xl/sharedStrings.xml><?xml version="1.0" encoding="utf-8"?>
<sst xmlns="http://schemas.openxmlformats.org/spreadsheetml/2006/main" count="1361" uniqueCount="765">
  <si>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</si>
  <si>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</si>
  <si>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</si>
  <si>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</si>
  <si>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</si>
  <si>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</si>
  <si>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</si>
  <si>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</si>
  <si>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</si>
  <si>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</si>
  <si>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</si>
  <si>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</si>
  <si>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EUR</t>
  </si>
  <si>
    <t>EUR/kWh</t>
  </si>
  <si>
    <t>AD Biogāzes stacija, SIA</t>
  </si>
  <si>
    <t>Agro Iecava, SIA</t>
  </si>
  <si>
    <t>Agro Lestene, SIA</t>
  </si>
  <si>
    <t>BALTIJAS DĀRZEŅI, KS</t>
  </si>
  <si>
    <t>BĒRZI BIO, SIA</t>
  </si>
  <si>
    <t>BIO Auri, SIA</t>
  </si>
  <si>
    <t>BIO FUTURE, SIA</t>
  </si>
  <si>
    <t>BIO ZIEDI, SIA</t>
  </si>
  <si>
    <t>BIOENERĢIJA-08, SIA</t>
  </si>
  <si>
    <t>BIOPLUS, SIA</t>
  </si>
  <si>
    <t>BP Energy, SIA</t>
  </si>
  <si>
    <t>DAILE AGRO, SIA</t>
  </si>
  <si>
    <t>DRUVAS UNGURI, SIA</t>
  </si>
  <si>
    <t>EcoZeta, SIA</t>
  </si>
  <si>
    <t>EKORIMA, SIA</t>
  </si>
  <si>
    <t>GAS STREAM, SIA</t>
  </si>
  <si>
    <t>Getliņi EKO, BO SIA</t>
  </si>
  <si>
    <t>Grow Energy, SIA</t>
  </si>
  <si>
    <t>INTERNATIONAL INVESTMENTS, SIA</t>
  </si>
  <si>
    <t>KŅAVAS GRANULAS, SIA</t>
  </si>
  <si>
    <t>LB ENERGY, SIA</t>
  </si>
  <si>
    <t>LIELMEŽOTNE, SIA</t>
  </si>
  <si>
    <t>Līgo, Vintera Jelgavas rajona ZS</t>
  </si>
  <si>
    <t>MC bio, SIA</t>
  </si>
  <si>
    <t>NOPA LTD, SIA</t>
  </si>
  <si>
    <t>PAMPĀĻI, SIA</t>
  </si>
  <si>
    <t>Pilslejas, ZS</t>
  </si>
  <si>
    <t>REKONSTRUKCIJA UN INVESTĪCIJAS, SIA</t>
  </si>
  <si>
    <t>RIGENS, SIA</t>
  </si>
  <si>
    <t>RZS ENERGO, SIA</t>
  </si>
  <si>
    <t>SIDGUNDAS BIO, SIA</t>
  </si>
  <si>
    <t>ULBROKA, SIA</t>
  </si>
  <si>
    <t>Vecauce, SIA LLU Mācību un pētījumu saimniecība</t>
  </si>
  <si>
    <t>Vecsiljāņi, ZS</t>
  </si>
  <si>
    <t>Viļānu selekcijas un izmēģinajumu stacija, AS</t>
  </si>
  <si>
    <t>ZAAO ENERĢIJA, SIA</t>
  </si>
  <si>
    <t>Zaļā Mārupe, SIA</t>
  </si>
  <si>
    <t>Zaļās zemes enerģija SIA</t>
  </si>
  <si>
    <t>Zemgales enerģijas parks, SIA</t>
  </si>
  <si>
    <t>Zemgaļi JR, SIA</t>
  </si>
  <si>
    <t>ZEMTURI  ZS, SIA</t>
  </si>
  <si>
    <t>ALL Transporting, SIA</t>
  </si>
  <si>
    <t>BETULA PREMIUM, SIA</t>
  </si>
  <si>
    <t>BIOENINVEST, SIA</t>
  </si>
  <si>
    <t>BROCĒNU ENERĢIJA, SIA</t>
  </si>
  <si>
    <t>Delta Zaļā Enerģija, SIA</t>
  </si>
  <si>
    <t>Enefit power &amp; Heat Valka, SIA</t>
  </si>
  <si>
    <t>Enertec 1, SIA</t>
  </si>
  <si>
    <t>Enertec Jēkabpils, SIA</t>
  </si>
  <si>
    <t>Graanul Pellets Energy, SIA</t>
  </si>
  <si>
    <t>Green Energy Trio, SIA</t>
  </si>
  <si>
    <t>Incukalns Energy, SIA</t>
  </si>
  <si>
    <t>JE Enerģija, SIA</t>
  </si>
  <si>
    <t>Jēkabpils siltums, SIA</t>
  </si>
  <si>
    <t>Krāslavas nami, SIA</t>
  </si>
  <si>
    <t>KULDĪGAS SILTUMTĪKLI, SIA</t>
  </si>
  <si>
    <t>LG LIESMA, SIA</t>
  </si>
  <si>
    <t>MRK Serviss, SIA</t>
  </si>
  <si>
    <t>OŠUKALNS, SIA</t>
  </si>
  <si>
    <t>PREIĻU SILTUMS (SECES KOKS)  SIA</t>
  </si>
  <si>
    <t>SALDUS ENERĢIJA, SIA</t>
  </si>
  <si>
    <t>Sātiņi Energo LM, AS</t>
  </si>
  <si>
    <t>SM ENERGO, SIA</t>
  </si>
  <si>
    <t>TUKUMS DH, SIA</t>
  </si>
  <si>
    <t>AĢES DZIRNAVAS, ZS Aģes dzirnavu HES</t>
  </si>
  <si>
    <t>AMATAS HES, SIA Karļu aizspr.HES</t>
  </si>
  <si>
    <t>ANNENIEKU ŪDENS DZIRNAVAS, SIA Annenieku HES</t>
  </si>
  <si>
    <t>AVOTI, ZS Pampāļu HES</t>
  </si>
  <si>
    <t>ĀŽU HES, SIA Āžu dzirnavu HES</t>
  </si>
  <si>
    <t>BILLES HES, SIA Billes HES</t>
  </si>
  <si>
    <t>Bišpēteru Tukuma rajona Islavas pagasta G.Grīga "Bišpēteru" ZS Bišpēteru HES</t>
  </si>
  <si>
    <t>BITMETA DZIRNAVAS, IK Kalna dzirnavu HES</t>
  </si>
  <si>
    <t>BRANDEĻU HES, SIA Brandeļu HES</t>
  </si>
  <si>
    <t>BRASLAS HES, SIA Braslas HES</t>
  </si>
  <si>
    <t>BRŪNU HES, SIA Brūnu HES</t>
  </si>
  <si>
    <t>CEĻŠ, IU Trikātas HES</t>
  </si>
  <si>
    <t>CIRĪŠU HES, SIA Cirīšu HES</t>
  </si>
  <si>
    <t>CĪRUĻU ROBEŽNIEKI SIA, Robežnieku HES</t>
  </si>
  <si>
    <t>DOBELES HES, SIA Dobeles HES</t>
  </si>
  <si>
    <t>DZELDAS HES, SIA Dzeldas HES</t>
  </si>
  <si>
    <t>Dzirnas DLS SIA</t>
  </si>
  <si>
    <t>DZIRNAVAS, Dobeses rajona Bērzes pagasta ZS Bērzes HES</t>
  </si>
  <si>
    <t>DZIRNAVAS, Gārsenes pagasta A.Spoles ZS Gārsenes HES</t>
  </si>
  <si>
    <t>DZIRNAVAS, Saldus rajona Brocēnu pilsētas ZS Cieceres HES</t>
  </si>
  <si>
    <t>Dzirnavas, Tukuma raj. ZS, Sēmes HES</t>
  </si>
  <si>
    <t>DZIRNAVAS-K -K,SIA Kārlīšu dz HES</t>
  </si>
  <si>
    <t>EDVIHES, SIA Līču dz. HES</t>
  </si>
  <si>
    <t>EGLĪTIS UN BIEDRI, SIA Ērgļu HES</t>
  </si>
  <si>
    <t>ENERGO 2000, SIA Brutuļu HES</t>
  </si>
  <si>
    <t>ENERGO 2000, SIA Jaunannas HES</t>
  </si>
  <si>
    <t>ENERĢIJA A.A, SIA Bunkas HES</t>
  </si>
  <si>
    <t>EZERSPĪĶI, Saldus rajona Šķēdes pagasta ZS Gravas HES</t>
  </si>
  <si>
    <t>EZERSPĪĶI, Saldus rajona Šķēdes pagasta ZS Spīķu HES</t>
  </si>
  <si>
    <t>EZERSPĪĶI, Saldus rajona Šķēdes pagasta ZS Šķēdes HES</t>
  </si>
  <si>
    <t>EZERSPĪĶI, Saldus rajona Šķēdes pagasta ZS, Vecdzirnavas HES</t>
  </si>
  <si>
    <t>ĒRBERĢES HES, SIA Ērberģes HES</t>
  </si>
  <si>
    <t>FIRMA-GABRO, SIA Prūšu HES</t>
  </si>
  <si>
    <t>GAISMA - 97, SIA Smiltenes HES</t>
  </si>
  <si>
    <t>GALGAUSKAS AINAVAS, SIA Ainavas HES</t>
  </si>
  <si>
    <t>GALGAUSKAS DZIRNAVU HES, SIA Galgauskas dz. HES</t>
  </si>
  <si>
    <t>GAUJAS HIDROELEKTROSTACIJA, SIA Gaujas HES</t>
  </si>
  <si>
    <t>GM, SIA Nigras HES</t>
  </si>
  <si>
    <t>GM, SIA Tiltleju HES</t>
  </si>
  <si>
    <t>GRANTIŅI, Saldus rajona Nīgrandes pagasta ZS , Grantiņu HES</t>
  </si>
  <si>
    <t>GRANTIŅI, Saldus rajona Nīgrandes pagasta ZS Lejnieku HES</t>
  </si>
  <si>
    <t>GREV, SIA Grīvnieku HES</t>
  </si>
  <si>
    <t>GRIENVALDE, SIA Lejas ūd. Dzirnavu HES</t>
  </si>
  <si>
    <t>GRĪVAIŠU HES, SIA Grīvaišu HES</t>
  </si>
  <si>
    <t>GROBIŅAS HES, SIA Grobiņas HES</t>
  </si>
  <si>
    <t>GRŪBE-HIDRO, SIA Grūbes HES</t>
  </si>
  <si>
    <t>HESS, SIA Skrīveru dz.HES</t>
  </si>
  <si>
    <t>Hydro power, SIA</t>
  </si>
  <si>
    <t>HYDROENERGY LATVIA, SIA Ropažu HES</t>
  </si>
  <si>
    <t>IEVULĪČI, SIA Imantas dzirnavu HES</t>
  </si>
  <si>
    <t>JANOVSKIS, SIA Viļānu HES</t>
  </si>
  <si>
    <t>Jaunkraukļi, Andras Cibuļskas Ādažu pagasta ZS, Mazkrāču HES</t>
  </si>
  <si>
    <t>JAUNLEZDIŅI, Valkas rajona Vijciema pagasta ZS, Skripstu HES</t>
  </si>
  <si>
    <t>JĀŠA HES, SIA Pelēču HES</t>
  </si>
  <si>
    <t>JECIS, SIA Ilzēnu HES</t>
  </si>
  <si>
    <t>JEISKAS DZIRNAVAS, Valkas rajona Launkalnes pagasta I.Ērgles ZS, Jeiskas dz. HES</t>
  </si>
  <si>
    <t>KALNA KĀRKLI, SIA Dzirnavu HES, Kalna Kārklu HES</t>
  </si>
  <si>
    <t>KALNA-RUSUĻI, ZS Kalna dz. HES</t>
  </si>
  <si>
    <t>KALNA-RUSUĻI, ZS Lejas dz. HES</t>
  </si>
  <si>
    <t>KALNDZIRNAVAS, Valkas pilsētas SIA, Kalndzirnavas HES</t>
  </si>
  <si>
    <t>KARĪNA, Norvaiša IU Sudmalnieku HES</t>
  </si>
  <si>
    <t>KORNA DZIRNAVU HES, SIA Korna dzirn HES</t>
  </si>
  <si>
    <t>KRĀCE, SIA Augstāres HES</t>
  </si>
  <si>
    <t>KRĒSLIŅI, SIA Ķoņu dz.HES</t>
  </si>
  <si>
    <t>KRĪGAĻU DZIRNAVAS,SIA Krīgaļu dz.HES</t>
  </si>
  <si>
    <t>KROTES ENERĢIJA, SIA Krotes HES</t>
  </si>
  <si>
    <t>Labdeves, SIA Sendzirnavas HES</t>
  </si>
  <si>
    <t>LATGALES ENERĢĒTIKA, AS Felicianova HES</t>
  </si>
  <si>
    <t>LATGALES ENERĢĒTIKA, AS Kubulova HES</t>
  </si>
  <si>
    <t>LATGALES ENERĢĒTIKA, AS Spruktu HES</t>
  </si>
  <si>
    <t>Latvenergo, AS Aiviekstes HES</t>
  </si>
  <si>
    <t>Lūkins &amp; Lūkins, SIA Paideru HES</t>
  </si>
  <si>
    <t>Mazā Jugla Hidro, SIA Dobelnieku HES</t>
  </si>
  <si>
    <t>Mazdambji, SIA Rendas HES</t>
  </si>
  <si>
    <t>MEGATE, SIA Kazdangas dz. HES</t>
  </si>
  <si>
    <t>MEŽROZĪTE HES, SIA Straumes HES</t>
  </si>
  <si>
    <t>MHK ABULS, AS Brenguļu HES</t>
  </si>
  <si>
    <t>MHK ABULS, AS Pakuļu HES</t>
  </si>
  <si>
    <t>MHK ABULS, AS Sinoles HES</t>
  </si>
  <si>
    <t>NAGĻU HES, SIA Nagļu HES</t>
  </si>
  <si>
    <t>NERETAS DZIRNAVAS, SIA Neretas HES</t>
  </si>
  <si>
    <t>NOVATORS SIA, Šķīvišķu HES</t>
  </si>
  <si>
    <t>NOVATORS, SIA Dubeņecas dz.HES</t>
  </si>
  <si>
    <t>NOVATORS, SIA Galvānu HES</t>
  </si>
  <si>
    <t>NOVATORS, SIA Gulbīšu HES</t>
  </si>
  <si>
    <t>NOVATORS, SIA Kroņauces HES</t>
  </si>
  <si>
    <t>NOVATORS, SIA Rundāles HES</t>
  </si>
  <si>
    <t>NOVATORS, SIA Viduskroģeru HES</t>
  </si>
  <si>
    <t>NOVATORS, SIA Ziedlejas HES</t>
  </si>
  <si>
    <t>OGRES HES, SIA Ogres HES</t>
  </si>
  <si>
    <t>Oserviss, SIA Lobes dz. HES</t>
  </si>
  <si>
    <t>OZOLKALNI, ZS Dižstendes HES</t>
  </si>
  <si>
    <t>PALSMANES ŪDENSDZIRNAVU HES, SIA Palsmanes HES</t>
  </si>
  <si>
    <t>Patina SIA, Karvas HES</t>
  </si>
  <si>
    <t>Pāces dzirnavas, SIA Pāces dz.HES</t>
  </si>
  <si>
    <t>PILSKALNA HES, SIA Pilskalna HES</t>
  </si>
  <si>
    <t>PILSKALNA HES, SIA Rankas HES</t>
  </si>
  <si>
    <t>RANKA HIDRO, SIA Variņu HES</t>
  </si>
  <si>
    <t>Raunas dzirnavas, SIA Raunas HES</t>
  </si>
  <si>
    <t>RAUZAS DZIRNAVAS, ZS Rauzas dz HES</t>
  </si>
  <si>
    <t>RIDEĻU DZIRNAVAS, SIA Rideļu dz. HES</t>
  </si>
  <si>
    <t>Rubīns GG, SIA Dzelzāmuru HES</t>
  </si>
  <si>
    <t>RUKAIŠI, ZS Rukaišu HES</t>
  </si>
  <si>
    <t>S&amp;E Management, SIA Vizlas HES</t>
  </si>
  <si>
    <t>SANKAĻI, SIA Sankaļu HES</t>
  </si>
  <si>
    <t>SASPĒLE, SIA Lācīšu HES</t>
  </si>
  <si>
    <t>SKUĶĪŠU DZIRNAVAS,Rīgas rajona Garkalnes pagasta ZS, Skuķīšu dz. HES</t>
  </si>
  <si>
    <t>SL PLUS Rauskas HES</t>
  </si>
  <si>
    <t>Spēkstacija PR, SIA Dzirnavnieku HES</t>
  </si>
  <si>
    <t>SPRIDZĒNU HES, SIA Spridzēnu HES</t>
  </si>
  <si>
    <t>STIEBRIŅI, Kalsnavas pagasta J.Rudzīša ZS Ļaudonas Vilnas f-kas HES</t>
  </si>
  <si>
    <t>STRELĒCIJA, SIA Paleju HES</t>
  </si>
  <si>
    <t>SUDA, SIA Mālpils ūd.dz. HES</t>
  </si>
  <si>
    <t>SUDALIŅA, SIA Lejas dz. HES</t>
  </si>
  <si>
    <t>Surmis, SIA</t>
  </si>
  <si>
    <t>Tovtra, SIA Rikteres ūd. dz. HES</t>
  </si>
  <si>
    <t>VADAKSTES HES, SIA Vadakstes HES</t>
  </si>
  <si>
    <t>VANKA, SIA Padures HES</t>
  </si>
  <si>
    <t>VANKA, SIA Apriķu HES</t>
  </si>
  <si>
    <t>VANKA, SIA Baronu HES</t>
  </si>
  <si>
    <t>VANKA, SIA Ēdoles HES</t>
  </si>
  <si>
    <t>VANKA, SIA Mūrmuižas HES</t>
  </si>
  <si>
    <t>VANKA, SIA Rudbāržu HES</t>
  </si>
  <si>
    <t>Vecogre, SIA Emmas dzirnavu HES</t>
  </si>
  <si>
    <t>VECPIEBALGAS DZIRNAVAS, Cēsu rajona Ilmāra Šerberga IU, Inešu HES</t>
  </si>
  <si>
    <t>Vēžu krāces, SIA</t>
  </si>
  <si>
    <t>VIESATAS HES, SIA Viesatas HES</t>
  </si>
  <si>
    <t>VIORA PLUSS, SIA Krievciema HES</t>
  </si>
  <si>
    <t>VN ŪDENS-DZIRNAVAS SIA Ūdensdzirnavu HES</t>
  </si>
  <si>
    <t>Z Group, SIA Cīravas ūd.dz. HES</t>
  </si>
  <si>
    <t>ZAĶĪŠI, Saldus rajona zirņu pagasta ZS, Dirnavnieku HES</t>
  </si>
  <si>
    <t>Zaņas ūdensdzirnavas, SIA Zaņas dz. HES</t>
  </si>
  <si>
    <t>ZARIŅI, Liepājas raj. Kalētu pag. ZS, Ezeres dzirnavu HES</t>
  </si>
  <si>
    <t>ZILUPES HES, SIA Zilupes HES</t>
  </si>
  <si>
    <t>ARSENAL ENERGY, SIA</t>
  </si>
  <si>
    <t xml:space="preserve">BK ENERĢIJA, SIA </t>
  </si>
  <si>
    <t>ENERCOM PLUS, SIA</t>
  </si>
  <si>
    <t>ETB, SIA, ETB 1</t>
  </si>
  <si>
    <t>ETB, SIA, Papardes-2</t>
  </si>
  <si>
    <t>ETB, SIA, Papardes-3</t>
  </si>
  <si>
    <t>KURSA, Liepājas speciālās ekonomiskās zonas AS</t>
  </si>
  <si>
    <t>LENKAS ENERGO, SIA, Lenkas VES- 1</t>
  </si>
  <si>
    <t>LENKAS ENERGO, SIA, Lenkas VES- 2</t>
  </si>
  <si>
    <t>LENKAS ENERGO, SIA, Lenkas VES- 3</t>
  </si>
  <si>
    <t>LENKAS ENERGO, SIA, Lenkas VES- 4</t>
  </si>
  <si>
    <t>Ošmaļi Energy, SIA, Oši-1</t>
  </si>
  <si>
    <t>Ošmaļi Energy, SIA, Oši-2</t>
  </si>
  <si>
    <t>Ošmaļi Energy, SIA, Ošlejas 1</t>
  </si>
  <si>
    <t>Ošmaļi Energy, SIA, Ošlejas 2</t>
  </si>
  <si>
    <t>VĒJA PARKS 10, SIA</t>
  </si>
  <si>
    <t>VĒJA PARKS 11, SIA</t>
  </si>
  <si>
    <t>VĒJA PARKS 12, SIA</t>
  </si>
  <si>
    <t>VĒJA PARKS 13, SIA</t>
  </si>
  <si>
    <t>VĒJA PARKS 14, SIA</t>
  </si>
  <si>
    <t>VĒJA PARKS 15, SIA</t>
  </si>
  <si>
    <t>VĒJA PARKS 16, SIA</t>
  </si>
  <si>
    <t>VĒJA PARKS 17, SIA</t>
  </si>
  <si>
    <t>VĒJA PARKS 18, SIA</t>
  </si>
  <si>
    <t>VĒJA PARKS 19, SIA</t>
  </si>
  <si>
    <t>VĒJA PARKS 20, SIA</t>
  </si>
  <si>
    <t>W.e.s.  4, SIA</t>
  </si>
  <si>
    <t>W.e.s. 15, SIA</t>
  </si>
  <si>
    <t>W.e.s. 16, SIA</t>
  </si>
  <si>
    <t>W.e.s. 17, SIA</t>
  </si>
  <si>
    <t>W.e.s. 18, SIA</t>
  </si>
  <si>
    <t>Arena Cogeneration, SIA</t>
  </si>
  <si>
    <t>BK ENERĢIJA, SIA</t>
  </si>
  <si>
    <t>BTT, SIA</t>
  </si>
  <si>
    <t>DLRR ENERĢIJA, SIA</t>
  </si>
  <si>
    <t>Durbes KS, SIA</t>
  </si>
  <si>
    <t>ELEKTRO BIZNESS, SIA</t>
  </si>
  <si>
    <t>ENERGO EM, SIA</t>
  </si>
  <si>
    <t>Energoapgādes tīkli 1, SIA</t>
  </si>
  <si>
    <t>Energoapgādes tīkli 2, SIA</t>
  </si>
  <si>
    <t>Energoapgādes tīkli 3, SIA</t>
  </si>
  <si>
    <t>FERRUS, AS</t>
  </si>
  <si>
    <t>Fortum Jelgava, SIA</t>
  </si>
  <si>
    <t>GEOPOWER, SIA</t>
  </si>
  <si>
    <t>GROBIŅAS ZIEDI, SIA, KES-1 (siltumnīca)</t>
  </si>
  <si>
    <t>GROBIŅAS ZIEDI, SIA, KES-2</t>
  </si>
  <si>
    <t>GROBIŅAS ZIEDI, SIA, KES-3</t>
  </si>
  <si>
    <t>GTG 1, SIA</t>
  </si>
  <si>
    <t>HIDROLATS, Liepājas speciālās ekonomiskās zonas SIA</t>
  </si>
  <si>
    <t>KEGO, SIA</t>
  </si>
  <si>
    <t>ĶĪPSALAS KOĢENERĀCIJA, SIA</t>
  </si>
  <si>
    <t>LATNEFTEGAZ, SIA</t>
  </si>
  <si>
    <t>Līvbērzes enerģija, SIA</t>
  </si>
  <si>
    <t>Mamas D, SIA</t>
  </si>
  <si>
    <t>MĀRUPES SILTUMNĪCAS, SIA</t>
  </si>
  <si>
    <t>MBA s.i.a., SIA</t>
  </si>
  <si>
    <t>MBC Enerģija, SIA</t>
  </si>
  <si>
    <t>OLAINFARM ENERĢIJA, SIA</t>
  </si>
  <si>
    <t>OLENERGO, SIA</t>
  </si>
  <si>
    <t>PREIĻU SAIMNIEKS, SIA</t>
  </si>
  <si>
    <t>REĀLS, SIA</t>
  </si>
  <si>
    <t>RUMBA KOĢENERĀCIJA, SIA</t>
  </si>
  <si>
    <t>SABIEDRĪBA MĀRUPE, SIA</t>
  </si>
  <si>
    <t>SALDUS SILTUMS, SIA</t>
  </si>
  <si>
    <t>SAL-ENERGO SIA</t>
  </si>
  <si>
    <t>SBC Finance, SIA</t>
  </si>
  <si>
    <t>SGC, SIA</t>
  </si>
  <si>
    <t>SSR, SIA</t>
  </si>
  <si>
    <t>ST.MARTIN, SIA</t>
  </si>
  <si>
    <t>TEK 1, SIA</t>
  </si>
  <si>
    <t>UniEnergy SIA</t>
  </si>
  <si>
    <t>Uni-enerkom, SIA</t>
  </si>
  <si>
    <t>WINDAU, SIA</t>
  </si>
  <si>
    <t>Uzstādītā jauda, MW</t>
  </si>
  <si>
    <t>JUGLAS JAUDA, SIA</t>
  </si>
  <si>
    <t>RĪGAS SILTUMS, AS, "Imanta"</t>
  </si>
  <si>
    <t>FORTUM JELGAVA, SIA</t>
  </si>
  <si>
    <t>MK not.</t>
  </si>
  <si>
    <t>Ekspluatācijas sākuma datums</t>
  </si>
  <si>
    <t>OI sākuma datums</t>
  </si>
  <si>
    <t>Stacijas adrese</t>
  </si>
  <si>
    <t>221.not.</t>
  </si>
  <si>
    <t>Ķekavas novads, Baloži, Rīgas iela 18a, "Kūdra"</t>
  </si>
  <si>
    <t>Ķekavas novads, Baloži, Krišjāņa Barona iela 1, "Titurga"</t>
  </si>
  <si>
    <t>Ādažu novads, Ādaži, Ādažu K/S, Attekas iela 24</t>
  </si>
  <si>
    <t>Ādažu novads, Kadaga</t>
  </si>
  <si>
    <t>Lielvārdes novads, Lielvārde, Lielvārdes K/S, Spīdolas iela 12</t>
  </si>
  <si>
    <t>Daugavpils, 18.novembra iela 2</t>
  </si>
  <si>
    <t>Daugavpils, Silikātu iela 8</t>
  </si>
  <si>
    <t>Rīga, Raunas iela 44a</t>
  </si>
  <si>
    <t>Daugavpils, Mendeļejeva iela 13a</t>
  </si>
  <si>
    <t>Cēsis, Bērzaines iela 38</t>
  </si>
  <si>
    <t>Cēsis, Rūpniecības iela 13</t>
  </si>
  <si>
    <t>Daugavpils, Aleksandra iela 7, Cietoksnis</t>
  </si>
  <si>
    <t>Daugavpils, Patversmes iela 7C, "Čerepova"</t>
  </si>
  <si>
    <t>Daugavpils, Gaismas iela 18, "Ruģeļi"</t>
  </si>
  <si>
    <t>Daugavpils, LK7, 18.novembra iela 311a, "Stropi"</t>
  </si>
  <si>
    <t>Daugavpils, 18.novembra iela 2, SC1</t>
  </si>
  <si>
    <t>Daugavpils, Miera iela 1</t>
  </si>
  <si>
    <t>Dobele, Ausmas iela 27</t>
  </si>
  <si>
    <t>Dobele, Dzirnavu iela 4</t>
  </si>
  <si>
    <t>Dobele, Spodrības iela 4a</t>
  </si>
  <si>
    <t>Ogre, Upes prospekts 19</t>
  </si>
  <si>
    <t>Liepāja, Cukura iela 34</t>
  </si>
  <si>
    <t>Liepāja, Slimnīcas iela 25</t>
  </si>
  <si>
    <t>Jelgava, Aviācijas iela 42</t>
  </si>
  <si>
    <t>Jelgava, Ganību iela 71A</t>
  </si>
  <si>
    <t>Ropažu novads, "Zaķumuiža", Zaķumuižas katlu māja</t>
  </si>
  <si>
    <t>Grobiņa, Celtnieku iela 36</t>
  </si>
  <si>
    <t>Grobiņa, M.Namiķu iela 3</t>
  </si>
  <si>
    <t>Grobiņa, Rožu iela 5</t>
  </si>
  <si>
    <t>Cēsis, Jāņa Poruka iela 51</t>
  </si>
  <si>
    <t>Liepāja, Brīvības iela 117</t>
  </si>
  <si>
    <t>Ogre, Skolas iela 20</t>
  </si>
  <si>
    <t>Koknese, Parka iela 18</t>
  </si>
  <si>
    <t>Koknese, Parka iela 27</t>
  </si>
  <si>
    <t>Rīga, Ķīpsalas iela 5</t>
  </si>
  <si>
    <t>Lielvārde, Avotu iela 17</t>
  </si>
  <si>
    <t>Lielvārde, Edgara Kauliņa aleja 16</t>
  </si>
  <si>
    <t>Liepāja, Tukuma iela 2a</t>
  </si>
  <si>
    <t>Grobiņas novads, Medzes pagasts, Kapsēde, Čiekuru iela 3, "Dūmiņi"</t>
  </si>
  <si>
    <t>Grobiņas novads, Robežnieki, Liepu iela 1A, "Robežnieki"</t>
  </si>
  <si>
    <t>Daugavpils, Dzirnavu iela 22</t>
  </si>
  <si>
    <t>Mārupes novads, Jaunmārupes ciems, Mazcenu aleja 41</t>
  </si>
  <si>
    <t>Rīga, Ķīpsalas iela 8a</t>
  </si>
  <si>
    <t>Rīga, Mūkusalas iela 41B</t>
  </si>
  <si>
    <t>Ogre, Brīvības iela 116A</t>
  </si>
  <si>
    <t>Olaine,Rūpnīcu iela 5</t>
  </si>
  <si>
    <t>Olaine, Jelgavas iela 4</t>
  </si>
  <si>
    <t>Preiļi, Liepu iela 2</t>
  </si>
  <si>
    <t>Jēkabpils, Kurzemes iela 8</t>
  </si>
  <si>
    <t>Stopiņu novads, Saurieši, "Katlumāja"</t>
  </si>
  <si>
    <t>Stopiņu novads, Ulbroka, Institūta iela 1a</t>
  </si>
  <si>
    <t>Stopiņu novads, Upeslejas, "Katlumāja"</t>
  </si>
  <si>
    <t>Rēzekne, M.Rancāna iela 5</t>
  </si>
  <si>
    <t>Rīga, Keramikas iela 2a</t>
  </si>
  <si>
    <t>Rīga, Katlu māja,Viestura prospekts 20b</t>
  </si>
  <si>
    <t>Rīga, Ķīpsalas iela 8b</t>
  </si>
  <si>
    <t>Rīga, Grostonas iela 6b, Olimpiskais sporta centrs</t>
  </si>
  <si>
    <t>Mārupe, Mazcenu aleja 41</t>
  </si>
  <si>
    <t>Saldus, Slimnīcas iela 3b</t>
  </si>
  <si>
    <t>Salaspils, Miera ielā 31a</t>
  </si>
  <si>
    <t>Mārupes novads, Mārupe, Zeltiņu iela 130</t>
  </si>
  <si>
    <t>Salas novads, Salas pagasts, "Saules"</t>
  </si>
  <si>
    <t>Sigulda, Pulkveža Brieža iela 109</t>
  </si>
  <si>
    <t>Ropažu novads, Ropaži, "Pagastmāja-parks"</t>
  </si>
  <si>
    <t>Rīga, Bauskas iela 180</t>
  </si>
  <si>
    <t>Valmiera, Dzelzceļa iela 7</t>
  </si>
  <si>
    <t>Valmiera, Rīgas iela 25,</t>
  </si>
  <si>
    <t>Vangaži, Smilšu iela 6</t>
  </si>
  <si>
    <t>Vangaži, Smilšu iela 8</t>
  </si>
  <si>
    <t>Bauska, Dārza iela 11/1</t>
  </si>
  <si>
    <t>Rīga, Mārkalnes iela 1A</t>
  </si>
  <si>
    <t>Rīga, Viskaļu  16</t>
  </si>
  <si>
    <t>Salaspils novads, Granītu 31</t>
  </si>
  <si>
    <t>Rīga, SC "Imanta" Kurzemes prospekts 17</t>
  </si>
  <si>
    <t>262.not.</t>
  </si>
  <si>
    <t>Daugavpils novads, Skrudalienas pagasts, el.stacija "Skaista"</t>
  </si>
  <si>
    <t>Gulbenes novads, Litenes pagasts, "Cemeri"</t>
  </si>
  <si>
    <t>Iecacas novads, "Latvall-Jaunlūči"</t>
  </si>
  <si>
    <t>Tukuma novads, Lestenes pagasts, "Saulīšu ferma"</t>
  </si>
  <si>
    <t>Salaspils novads, "Jaunbajāri"</t>
  </si>
  <si>
    <t>Mālpils novads, "Bērzi"</t>
  </si>
  <si>
    <t>Dobeles novads, Auru pagasts, Kroņauce, "Pogas 1"</t>
  </si>
  <si>
    <t>Vaiņodes novads, Vaiņodes pagasts, "Pūcītes"</t>
  </si>
  <si>
    <t>Dobeles novads, Dobeles pagasts, "Kalna Oši"</t>
  </si>
  <si>
    <t>Madonas novads, Kalsnavas pagasts, Jaunkalsnava, Rūpnīcas iela 15</t>
  </si>
  <si>
    <t>Madonas novads, Sarkaņu pagasts, "Jaunlīci"</t>
  </si>
  <si>
    <t>Sējas novads, "Jurku ferma"</t>
  </si>
  <si>
    <t>Aglonas novads, Kastuļinas pagasts, Sopuškas, "Pakalni"</t>
  </si>
  <si>
    <t>Siguldas novads, Allažu pagasts, "Krastmalas"</t>
  </si>
  <si>
    <t>Jelgavas novads, Līvbērzes pagasts, "Brakšķi"</t>
  </si>
  <si>
    <t>Ērgļu novads, Sausnējas pagasts,"Graudiņi"</t>
  </si>
  <si>
    <t>Jelgavas novads, Glūdas pagasts, "Vecsmildziņas"</t>
  </si>
  <si>
    <t>Cesvaines novads, Cesvaines pagasts, el.stacija "Slovašēni"</t>
  </si>
  <si>
    <t>Krimuldas novads, Lēdurgas pagasts, "Veckļaviņas"</t>
  </si>
  <si>
    <t>Vaiņodes novads, Vaiņodes pagasts, "Ērglīši"</t>
  </si>
  <si>
    <t>Stopiņu novads, Rumbula, "Getliņi"</t>
  </si>
  <si>
    <t>Limbažu novads, Limbažu pagasts, "Gravas"</t>
  </si>
  <si>
    <t>Viļānu novads, Viļānu pagasts, Radopole, "Granulas"</t>
  </si>
  <si>
    <t>Ogres novads, Lauberes pagasts, "Rukši"</t>
  </si>
  <si>
    <t>Bauskas novads, Mežotnes pagasts, "Mežotnes selekcija"</t>
  </si>
  <si>
    <t>Liepāja, Grobiņas pagasts, "Ķīvītes"</t>
  </si>
  <si>
    <t>Jelgavas novads, Lielplatones pagasts, "Līgo"</t>
  </si>
  <si>
    <t>Ilūkstes novads, Šēderes pagasts, "Asinovka"</t>
  </si>
  <si>
    <t>Saldus novads, Pampāļu pagasts, "Auniņi"</t>
  </si>
  <si>
    <t>Nīcas novads, Nīcas pagasts, "Līvi"</t>
  </si>
  <si>
    <t>Priekules novads, Priekule, "Nodegu skola"</t>
  </si>
  <si>
    <t>Stopiņu novads, Rumbbula, Kaudzīšu iela 57</t>
  </si>
  <si>
    <t>Rīga, Dzintara iela 60</t>
  </si>
  <si>
    <t>Mālpils novads, Sidgunda, "Niedras"</t>
  </si>
  <si>
    <t>Rēzeknes novads, Janopole, "Ferma Staroščiki 1"</t>
  </si>
  <si>
    <t>Kokneses novads, Bebru pagasts, "Liellopu ferma"</t>
  </si>
  <si>
    <t>Viļāņu novads, Viļānu pagasts, "Piziči"</t>
  </si>
  <si>
    <t>Pārgaujas novads, Stalbes pagasts, Dalbe, "CSA poligons Dalbe"</t>
  </si>
  <si>
    <t>Mārupes novads, Jaunmārupe, biog.st. "Imaku ferma"</t>
  </si>
  <si>
    <t>Burtnieku novads, Burtnieku pagasts, "Zemturi"</t>
  </si>
  <si>
    <t>Vecpiebalgas novads, Inešu pagasts, koģ.st. "Angārs"</t>
  </si>
  <si>
    <t>Madonas novads, Bērzaunes pagasts, Sauleskalns, Kārļa iela 1a</t>
  </si>
  <si>
    <t>Gulbene, Miera iela 17</t>
  </si>
  <si>
    <t>Brocēni, Skolas iela 21 A</t>
  </si>
  <si>
    <t>Naukšēnu novads, Naukšēnu pagasts, "Deltas"</t>
  </si>
  <si>
    <t>Valka, Rūjienas iela 5</t>
  </si>
  <si>
    <t>Smiltenes novads, Launkalnes pagasts, "Ezeriņi"</t>
  </si>
  <si>
    <t>Jēkabpils, Tvaika iela 4</t>
  </si>
  <si>
    <t>Krāslava, Latgales iela 16</t>
  </si>
  <si>
    <t>Kuldīga, Stacijas iela 6</t>
  </si>
  <si>
    <t>Valka, Tālavas iela 70</t>
  </si>
  <si>
    <t>Liepāja, Kaiju iela 33</t>
  </si>
  <si>
    <t>Jēkabpils, Tvaika iela 7</t>
  </si>
  <si>
    <t>Preiļi, Kārsavas iela 18</t>
  </si>
  <si>
    <t>Rīga, Gāles iela 2</t>
  </si>
  <si>
    <t>Rīga, "Daugavgrīva", Lēpju iela 4</t>
  </si>
  <si>
    <t>Rīga, Tīraines iela 5a</t>
  </si>
  <si>
    <t>Saldus, Kuldīgas iela 88A</t>
  </si>
  <si>
    <t>Saldus novads, Novadnieku pagasts, Kaļķu iela 1</t>
  </si>
  <si>
    <t>Smiltene, Rīgas iela 16A</t>
  </si>
  <si>
    <t>Nīcas novads, Nīcas pagasts, "Sēteri"</t>
  </si>
  <si>
    <t>Alsunga, "Jaundāliņi"</t>
  </si>
  <si>
    <t>Liepāja, Jātnieku iela 25</t>
  </si>
  <si>
    <t>Ventspils novads, Popes pagasts, Vēde, "Lipstiņi"</t>
  </si>
  <si>
    <t>Pāvilostas novads, Vērgales pagasts</t>
  </si>
  <si>
    <t>Pāvilostas novads, Vērgales pagasts, "Dīķīši"</t>
  </si>
  <si>
    <t>Ventspils novads, Užavas pagasts</t>
  </si>
  <si>
    <t>Liepāja, Roņu iela 8</t>
  </si>
  <si>
    <t>Ventspils novads, Vārves pagasts, "Oši K"</t>
  </si>
  <si>
    <t>Ventspils novads, Vārves pagasts, "Ošlejas"</t>
  </si>
  <si>
    <t>Viesītes novads, Viesīte, "Vēja kalns 1"</t>
  </si>
  <si>
    <t>Viesītes novads, Viesīte, "Vēja kalns 2"</t>
  </si>
  <si>
    <t>Pāvilostas novads, Vērgales pagasts, "Birzes"</t>
  </si>
  <si>
    <t>Grobiņas novads, Grobiņas pagasts, Āres</t>
  </si>
  <si>
    <t>Priekules novads, "Rogaiņi"</t>
  </si>
  <si>
    <t>Alsungas novads, "Āpši"</t>
  </si>
  <si>
    <t>Alsungas novads, "Klapari"</t>
  </si>
  <si>
    <t>Priekules novads, "Krustceles"</t>
  </si>
  <si>
    <t>Alsungas novads, "Pilarāji"</t>
  </si>
  <si>
    <t>Aglonas novads, Šķeltovas pagasts, "Staškeviču dzirnavas", uz Dubnas upes</t>
  </si>
  <si>
    <t>Limbažu novads, Skultes pagasts, uz Aģes upes</t>
  </si>
  <si>
    <t>Amatas novads, Drabešu pagasts, "Kārļi", uz Amatas upes</t>
  </si>
  <si>
    <t>Dobeles novads, Annenieku pagasts, uz Bērzes upes</t>
  </si>
  <si>
    <t>Saldus novads, Pampāļu pagasts,"Avoti", uz Zaņas upes</t>
  </si>
  <si>
    <t>Gulbenes novads, Tirzas pagasts, uzTirzas upes</t>
  </si>
  <si>
    <t>Amatas novads, Drabešu pagasts, uz Amatas upes</t>
  </si>
  <si>
    <t>Tukuma novads,  Irlavas pagasts, "Bišpēteri", uz Abavas upes</t>
  </si>
  <si>
    <t>Pārgaujas novads, Raiskuma pagasts, uz Lenčupes</t>
  </si>
  <si>
    <t>Valmieras novads, Kocēnu pagasts, "Brandeļi", uz Anuļas upes</t>
  </si>
  <si>
    <t>Pārgaujas novads, Straupes pagasts, Braslas zivjaudzētava, uz Braslas upes</t>
  </si>
  <si>
    <t>Mālpils novāds, "Smaidas", uz Mergupes</t>
  </si>
  <si>
    <t>Rēzeknes novads, Rikavas pagasts, Joksti, uz Rēzeknes upes</t>
  </si>
  <si>
    <t>Beverīnas novads, Trikātas pagasts, uz Abula upes</t>
  </si>
  <si>
    <t>Aglonas novads, Aglonas pagasts, "Lopotas", uz Tartaka upes</t>
  </si>
  <si>
    <t>Limbažu novads, Viļķenes pagasts, uz Dzirnupes</t>
  </si>
  <si>
    <t>Dobele, Skolas iela 2b, uz  Bērzes upes</t>
  </si>
  <si>
    <t>Skrundas novads, Nīkrāces pagasts, "Lankalni", uz Dzeldas upes</t>
  </si>
  <si>
    <t>Madonas novads, Sarkaņu pagasts, Biksēre, uz Lībes upes</t>
  </si>
  <si>
    <t>Dobeles novads, Bērzes pagasts, uz Bērzes upes</t>
  </si>
  <si>
    <t>Aknīstes novads, Gārsenes pagasts, uz Dienvidsusējas upes</t>
  </si>
  <si>
    <t>Brocēnu novads,  Brocēni, "Dzirnavas", uz Cieceres upes</t>
  </si>
  <si>
    <t>Tukuma novads, Sēmes pagasts, uz Lāčupes</t>
  </si>
  <si>
    <t>Kocēnu novads, Dikļu pagasts, uz Gružupītes</t>
  </si>
  <si>
    <t>Krustpils novads, Kūku pagasts, uz Neretas upes</t>
  </si>
  <si>
    <t>Smiltenes novads, Smiltenes pagasts, uz Abula upes</t>
  </si>
  <si>
    <t>Alūksnes novads, Jaunannas pagasts, uz Pededzes upes</t>
  </si>
  <si>
    <t>Priekules novads, Bunkas pagasts,"Bunkas ūdensdzirnavas", uz Vārtājas upes</t>
  </si>
  <si>
    <t>Ventspils novads, Usmas  pagasts, uz Engures upes</t>
  </si>
  <si>
    <t>Kuldīgas novads, Vārmes pagasts, uz Šķēdes upes</t>
  </si>
  <si>
    <t>Kuldīgas novads,Vārmes pagasts, Šķēdes Dzirnavas, uz Šķēdes upes</t>
  </si>
  <si>
    <t>Ventspils novads, Ugāles pagasts, uz Engures upes</t>
  </si>
  <si>
    <t>Neretas novads, Mazzalves pagastā uz Dienvidsusējas upes</t>
  </si>
  <si>
    <t>Priekuļu novads, Virgas pagast, uz Virgas upes</t>
  </si>
  <si>
    <t>Jaunpils novads, Jaunpils pagasts, "Bikstupes" uz Bikstupes</t>
  </si>
  <si>
    <t>Amatas novads, Jaunpils pagasts, uz Nedienas upe</t>
  </si>
  <si>
    <t>Smiltene, Abula iela 5, uz Abula upes</t>
  </si>
  <si>
    <t>Gulbenes novads, Rankas pagasts, "Ainavas", uz Vijates upes</t>
  </si>
  <si>
    <t>Gulbenes novads, Galgauskas pagasts uz Tirzas upes</t>
  </si>
  <si>
    <t>Gulbenes novads, Rauskas pagasts, uz Gaujas upes</t>
  </si>
  <si>
    <t>Valkas novads, Blomas pagasts, uz Nigras upes</t>
  </si>
  <si>
    <t>Smiltene, Ezera iela 2, uz Abula upes</t>
  </si>
  <si>
    <t>Saldus novads, Nīgrandes pagasts, uz Loša upes</t>
  </si>
  <si>
    <t>Iecavas novads, "Lejas ūdens dzirnavas", uz Iecavas upes</t>
  </si>
  <si>
    <t>Saldus novads, Ezeres pagasts, uz Ezeres upes</t>
  </si>
  <si>
    <t>Grobiņa, Pīlādžu iela 1,  uz Ālandes upes</t>
  </si>
  <si>
    <t>Apes novads, Apes lauku teritorija, "Grūbe", uz Vaidavas upe</t>
  </si>
  <si>
    <t>Skrīveri, Rīgas iela 6, uz Vijas upes</t>
  </si>
  <si>
    <t>Auces novads, Auces pagasts, Bēne, uz Auces upes</t>
  </si>
  <si>
    <t>Ropažu novads, Ropažu pagasts, uz Lielās Juglas upes</t>
  </si>
  <si>
    <t>Rūjiena, Pilskalna iela 8, uz Tebras upes</t>
  </si>
  <si>
    <t>Rēzeknes novads, Audriņu pagasts,Greivuļi, uz Rēzeknes upes</t>
  </si>
  <si>
    <t>Viļāni,  uz Maltas upes</t>
  </si>
  <si>
    <t>Tukuma novads, Džūlstes pagasts, "Mazkrāces", Džūkstes ūdens krātuve</t>
  </si>
  <si>
    <t>Valkas novads Vijciema pagasts, "Skripsti", uz Vijas upes</t>
  </si>
  <si>
    <t>Preiļu novads, Pelēču pagasts, uz Jāša upes</t>
  </si>
  <si>
    <t>Jaunpiebalgas novads, Jaunpiebalgas pagasts, uz Gaujas upes</t>
  </si>
  <si>
    <t>Smiltenes novads, Launkalnes pagasts, uz Rauzas upes</t>
  </si>
  <si>
    <t>Cesvaines novads, Cesvaines lauku terotorija, uz Kujas upes</t>
  </si>
  <si>
    <t>Madonas novads, Ļaudonas pagasts, uz Svētupes</t>
  </si>
  <si>
    <t>Valka, uz Pedeles upes</t>
  </si>
  <si>
    <t>Skrundas novads, Raņķu pagasts, Sudmalnieki, uz Ēnavas upes</t>
  </si>
  <si>
    <t>Preiļu novads, Aizkalnes pagasts, uz Jāša upes</t>
  </si>
  <si>
    <t>Jaunpiebalgas novads, Jaunpiebalgas pagastās, uz Gaujas upes</t>
  </si>
  <si>
    <t>Naukšēnu novads, Ķoņu pagasts, uz Rūjas upes</t>
  </si>
  <si>
    <t>Amatas novads, Nītaures pagasts, uz Mergupes</t>
  </si>
  <si>
    <t>Priekules novads, Bunkas pagasts, uz Vārtājas upes</t>
  </si>
  <si>
    <t>Talsu novads, Abavas pagasts, "Sendzirnavas", uz Virbupes</t>
  </si>
  <si>
    <t>Ciblas novads, Ciblas pagasts, uz Ludzas upes</t>
  </si>
  <si>
    <t>Ludzas novads, Isnaudas pagasts, uz Ludzas upes</t>
  </si>
  <si>
    <t>Rēzeknes novads, Stoļerovas pagasts, uz Rēzeknes upes</t>
  </si>
  <si>
    <t>Aiviekstē, Kalsnavas pag., Madonas nov.</t>
  </si>
  <si>
    <t>Jelgavas novads, Vilces pagasts, uz Svētes upes</t>
  </si>
  <si>
    <t>Gulbenes novads, Lejasciema pagasts, "Paideri", uz Gaujas upes</t>
  </si>
  <si>
    <t>Ikšķiles novads, Tīnūžu pagasts, uz  Mazās Juglas upes</t>
  </si>
  <si>
    <t>Kuldīgas novads, Rendas pagasts, uz Īvandes upes</t>
  </si>
  <si>
    <t>Aizputes novads, Kazdangas pagasts, uz Alokstes upes</t>
  </si>
  <si>
    <t>Līvānu novads,  uz Dubnas upes</t>
  </si>
  <si>
    <t>Beverīnas novads, Brenguļu pagasts, uz Abula upes</t>
  </si>
  <si>
    <t>Saldus novads, Lutriņu pagasts, Pakuļi, uz  Cieceres upes</t>
  </si>
  <si>
    <t>Gulbenes novads, Lejasciema pagasts, uz Gaujas upes</t>
  </si>
  <si>
    <t>Rezeknes novads, Nagļu pagasts, Nagļi, uz Maltas upes</t>
  </si>
  <si>
    <t>Neretas novads, Neretas pagasts,  uz Dienvidsusējas upes</t>
  </si>
  <si>
    <t>Daugavpils novads, Ambeļu pagasts, "Kalna kļavas", uz Dubnas upes</t>
  </si>
  <si>
    <t>Daugavpils novads, Ambeļu pagasts, "Dubeņecas dzirnavas", uz Dubnas upes</t>
  </si>
  <si>
    <t>Daugavpils novads, Ambeļu pagasts, "Upeskrasti", uz Dubnas upes</t>
  </si>
  <si>
    <t>Tērvetes novads, Augstkalnes pagasts, "Gulbīši", uz Svētes upes</t>
  </si>
  <si>
    <t>Tērvetes novads, Tērvetes pagasts, uz Auces upes</t>
  </si>
  <si>
    <t>Rundāles novads, Rundāles pagasts, "Rundāles ūdensdzirnavas", uz Īslīces upes</t>
  </si>
  <si>
    <t>Jelgavas novads, Platones pagasts, "Viduskroģeri", uz Platones upes</t>
  </si>
  <si>
    <t>Jelgavas novads, Lielplatones pagasts, "Ziedlejas", uz Platones upes</t>
  </si>
  <si>
    <t>Ogre, Brīvības iela 124/126, uz Ogres upes</t>
  </si>
  <si>
    <t>Ogres novads, Lēdmanes pagasts, uz Lobes upes</t>
  </si>
  <si>
    <t>Talsu novads, Lībagu pagasts, uz Stendes upes</t>
  </si>
  <si>
    <t>Smiltenes novads,  Palsmane,  uz Palsas upes</t>
  </si>
  <si>
    <t xml:space="preserve">Alūksnes novads, Alsviķu pagasts, </t>
  </si>
  <si>
    <t>Dundagas novads, Dundagas pagasts, "Pāce"  uz Pāces upes</t>
  </si>
  <si>
    <t>Gulbenes novads,  Lejasciema pagasts, uz Gaujas upes</t>
  </si>
  <si>
    <t>Gulbenes novads, Rankas pagasts, uz Gaujas upes</t>
  </si>
  <si>
    <t>Raunas novads, Raunas pagasts, "Dzirnavas", uz Raunas upes</t>
  </si>
  <si>
    <t>Smiltenes novads, Palsmanes pagasts, uz Šepkas upes</t>
  </si>
  <si>
    <t>Engures  novads, Engures pagasts, uz Kalnupes</t>
  </si>
  <si>
    <t>Talsu novads, Virbu pagasts, "Dzelzāmuri", uz Virbupes</t>
  </si>
  <si>
    <t>Skrundas novads, Nīkrāces pagasts, uz upes Šķērvelis</t>
  </si>
  <si>
    <t>Valkas novads, Grundzāles pagasts, uz Vizlas upes</t>
  </si>
  <si>
    <t>Salas novads, Salas pagasts, uz Ziemeļsusējas upes</t>
  </si>
  <si>
    <t>Gulbene novads, Rankas pagasts, uz Gaujas upes</t>
  </si>
  <si>
    <t>Garkalnes novads, uz Tumšupes</t>
  </si>
  <si>
    <t>Mazsalacas novads, Ramatas pagasts, uz Ramatas upes</t>
  </si>
  <si>
    <t>Nikrāces novads, Nīkrāces pagasts, Bērzkrogs, "Urbuļi"</t>
  </si>
  <si>
    <t>Valkas novads, Pedele, uz Pedeles upes</t>
  </si>
  <si>
    <t>Pļaviņu novads, Aiviekstes pagasts, uz Aiviekstes upes</t>
  </si>
  <si>
    <t>Madonas novads, Ļaudonas pagasts,  Ļaudona, uz Svētupes</t>
  </si>
  <si>
    <t>Dobeles novads, Bikstu pagasts, uz Bērzes upes</t>
  </si>
  <si>
    <t>Mālpils novads, Mālpils pagasts, uz Sudas upe</t>
  </si>
  <si>
    <t>Gulbenes novads,  Lejasciema pagasts, uz Sudaliņas upes</t>
  </si>
  <si>
    <t>Skrundas novads, Nīkrāces pagasts, "Dzirnavas", uz Imala upes</t>
  </si>
  <si>
    <t>Mālpils novads, Sidgunda, uz Lielās Juglas upes</t>
  </si>
  <si>
    <t>Saldus novads, Vadakstes pagasts, "Stari", uz Vadakstes upes</t>
  </si>
  <si>
    <t>Kuldīgas novads, Padures pagasts,  uz Padures upes</t>
  </si>
  <si>
    <t>Aizputes novads, Lažas pagasts, uz Alokstes upes</t>
  </si>
  <si>
    <t>Kuldīgas novads, Ēdoles pagasts, uz Vankas upes</t>
  </si>
  <si>
    <t>Jelgavas novads, Vilces pagasts, uz  Svētes upes</t>
  </si>
  <si>
    <t>Skrundas novads, Rudbāržu pagasts, uz Kojas upes</t>
  </si>
  <si>
    <t>Ērgļu novads, Sausnējas pagasts uz Ogres upes</t>
  </si>
  <si>
    <t>Vecpiebalgas novads, Inešu pagasts, uz Orisāres upes</t>
  </si>
  <si>
    <t>Jaunpils novads, Viesatas pagasts, uz Viesatas upes</t>
  </si>
  <si>
    <t>Pļaviņu novads, Aiviekstes pagasts, "Krievciema ūdensdzirnavas", uz Viesatas upes</t>
  </si>
  <si>
    <t>Talsu novads, Strazdu pagasts, uz Dzirnavupītes</t>
  </si>
  <si>
    <t>Ilūkste, uz Ilūkstes upes</t>
  </si>
  <si>
    <t>Ilūkstes novads, Šederas pagasts, uz Ilūkstes upes</t>
  </si>
  <si>
    <t>Krāslavas novads, Kaplavas pagasts, uz  Vileikas upes</t>
  </si>
  <si>
    <t>Aizputes novads, Cīravas pagasts, uz Cepļupes</t>
  </si>
  <si>
    <t>Saldus, "Dzirnavnieki", uz Cieceres upes</t>
  </si>
  <si>
    <t>Saldus novads, Zaņas pagasts, uz Zaņas upes</t>
  </si>
  <si>
    <t>Zilupe, Raiņa iela 27, uz Zilupes upes</t>
  </si>
  <si>
    <t>OI ietvaros iepirktais apjoms, kWh</t>
  </si>
  <si>
    <t>Jaudas maksājums, EUR</t>
  </si>
  <si>
    <t>Jelgava, Rūpniecības iela 73A</t>
  </si>
  <si>
    <t>Durbes novads, Tadaiķu pagasts, Lieģi, Celtnieku iela 3</t>
  </si>
  <si>
    <t>Salas pagasts, Sala, Kalna iela 3a</t>
  </si>
  <si>
    <t>Olaines novads, Olaine, Celtnieku iela 3B</t>
  </si>
  <si>
    <t>Olaines novads, Olaine, Celtnieku iela 3C</t>
  </si>
  <si>
    <t>Olaines novads, Olaine, Celtnieku iela 3D</t>
  </si>
  <si>
    <t>Daugavpils, Silikātu iela 8A</t>
  </si>
  <si>
    <t>Jelgavas novads, Līvbērzes pagasts, Jelgavas iela 2c</t>
  </si>
  <si>
    <t>Ogre, Akmeņu iela 43d</t>
  </si>
  <si>
    <t>Jelgavas novads, Ozolnieki, Kastaņu iela 2</t>
  </si>
  <si>
    <t>Rēzekne, Atbrīvošanas aleja 155a</t>
  </si>
  <si>
    <t>Krimuldas pagasts, "Meldernieki"</t>
  </si>
  <si>
    <t>Jūrmala, Viestura iela 24</t>
  </si>
  <si>
    <t>Mārupes novads, Jaunmārupe, Mazcenu aleja 41-4</t>
  </si>
  <si>
    <t>Rīga, Skanstes iela 21</t>
  </si>
  <si>
    <t>Rīga, Dzirciema iela 121</t>
  </si>
  <si>
    <t>Daugavpils novads, Salienas pagasts, "Māras"</t>
  </si>
  <si>
    <t>Tērvetes novads, Tērvetes pagasts, "Alusdarītava"</t>
  </si>
  <si>
    <t>Tērvetes novads, "Jātnieki"</t>
  </si>
  <si>
    <t>Saldus pagasts, "Jaunstraumēni"</t>
  </si>
  <si>
    <t>Līvānu novads, Turku pagasts, "Gandrs"</t>
  </si>
  <si>
    <t>Kokneses novads, Bebru pagasts, "Kalnadomēni"</t>
  </si>
  <si>
    <t>Jelgavas novads, Sesavas pagasts, Eleja, "Lāses"</t>
  </si>
  <si>
    <t>Stopiņu novads, Ulbroka, Acones iela 10</t>
  </si>
  <si>
    <t>Auces novads, Auces L/t, "Līgotnes"</t>
  </si>
  <si>
    <t>Skrīveru novads, Veibēni 1</t>
  </si>
  <si>
    <t>Auces novads, Bēnes pagasts, Bēne, Rūpniecības iela 2D</t>
  </si>
  <si>
    <t>Jelgavas novads, Vircavas pagasts, "Bionārzbūti"</t>
  </si>
  <si>
    <t>Krustpils novads, Krustpils pagasts, Sankaļi, "Lidlauks-1", "Lidlauks-2"</t>
  </si>
  <si>
    <t>Krustpils novads, Krustpils pagasts, Sankaļi, "Lidlauks-7"</t>
  </si>
  <si>
    <t>Inčukalna novads, Inčukalns, Plānupes iela 34A</t>
  </si>
  <si>
    <t>Jaunjelgavas pagasts, Jaunjelgava, Smilšu iela 3c</t>
  </si>
  <si>
    <t>Inčukalna novads, Inčukalna pagasts, "Tiltiņi"</t>
  </si>
  <si>
    <t>Kārsavas novads, Mežvidu pagasts, Klonešnīki, "Cīrulīši"</t>
  </si>
  <si>
    <t>Jēkabpils, Madonas iela 6D</t>
  </si>
  <si>
    <t>Jēkabpils, Aizupes iela 1A</t>
  </si>
  <si>
    <t>Lielvārdes novads, Lielvārde, Dravnieku iela 20</t>
  </si>
  <si>
    <t>Tukums, Tulpju iela 2</t>
  </si>
  <si>
    <t>Ērgļu novads,  Ērgļi, Rīgas iela 14, uz Ogres upes</t>
  </si>
  <si>
    <t>Aizkraukes novads,  Mazzalves pagasts, "Grīvnieki", uz Dienvidsusējas upes</t>
  </si>
  <si>
    <t>Skrīveru novads, "Gravas", Līču HES</t>
  </si>
  <si>
    <t>Pļaviņu novads, Aiviekstes pagasts, Krievciems, Vēžu HES</t>
  </si>
  <si>
    <t>Priekules novads, Priekules pagasts, "Jaunarāji"</t>
  </si>
  <si>
    <t>Venstpils novads, Tārgales pagasts</t>
  </si>
  <si>
    <t>Winergy, SIA</t>
  </si>
  <si>
    <t>BIODEGVIELA, SIA</t>
  </si>
  <si>
    <t>BIOPAB, SIA,</t>
  </si>
  <si>
    <t>LIEPĀJAS RAS, SIA,</t>
  </si>
  <si>
    <t>Piejūra Energy, SIA</t>
  </si>
  <si>
    <t>PRIEKULES BIOENERĢIJA, SIA</t>
  </si>
  <si>
    <t>SPRŪŽEVA M, SIA</t>
  </si>
  <si>
    <t>LATSAULE, SIA</t>
  </si>
  <si>
    <t>LIEPĀJAS ENERĢIJA, SIA</t>
  </si>
  <si>
    <t>RĪGAS SILTUMS, AS</t>
  </si>
  <si>
    <t>BALTNORVENT, SIA, Latvijas Vācijas kopuzņ.</t>
  </si>
  <si>
    <t>IMPAKT, Rīgas pilsētas SIA</t>
  </si>
  <si>
    <t>ROSME, SIA</t>
  </si>
  <si>
    <t>Rietumu elektriskie tīkli, SIA</t>
  </si>
  <si>
    <t>W.e.s. 1, SIA</t>
  </si>
  <si>
    <t>W.e.s. 2. SIA</t>
  </si>
  <si>
    <t>W.e.s. 3. SIA</t>
  </si>
  <si>
    <t>W.e.s.  5, SIA</t>
  </si>
  <si>
    <t>W.e.s.  6, SIA</t>
  </si>
  <si>
    <t>W.e.s.  7, SIA</t>
  </si>
  <si>
    <t>W.e.s.  8, SIA</t>
  </si>
  <si>
    <t>W.e.s.  9, SIA</t>
  </si>
  <si>
    <t>W.e.s. 10, SIA</t>
  </si>
  <si>
    <t>W.e.s. 11, SIA</t>
  </si>
  <si>
    <t>W.e.s. 12, SIA</t>
  </si>
  <si>
    <t>W.e.s. 13, SIA</t>
  </si>
  <si>
    <t>CELMIŅI-1, Ogres rajona Lēdmanes pagasta ZS, Rikavas HES</t>
  </si>
  <si>
    <t>CONATUS BIOenergy, SIA</t>
  </si>
  <si>
    <t>Limbažu novads, Katvaru pagasts, "Jaundzelves"</t>
  </si>
  <si>
    <t>JAUNDZELVES, ZS</t>
  </si>
  <si>
    <t>REMARS-RĪGA, AS</t>
  </si>
  <si>
    <t>AG 21, SIA Stašķeviču dz. HES</t>
  </si>
  <si>
    <t>GA 21, SIA Bikstupes HES</t>
  </si>
  <si>
    <t>GA 21, SIA Zāģeru dz.HES</t>
  </si>
  <si>
    <t>HS Bēne, SIA</t>
  </si>
  <si>
    <t>Ilpeks, SIA</t>
  </si>
  <si>
    <t>Slugas, ZS</t>
  </si>
  <si>
    <t>West Energo, SIA Upmaļu HES</t>
  </si>
  <si>
    <t>West Energo, SIA Šederes HES</t>
  </si>
  <si>
    <t>West Energo, SIA Ilūkstes HES</t>
  </si>
  <si>
    <t>Latvenergo, AS TEC-1</t>
  </si>
  <si>
    <t>Latvenergo, AS TEC-2</t>
  </si>
  <si>
    <t>Ražotājs</t>
  </si>
  <si>
    <t>Kopā:</t>
  </si>
  <si>
    <t>Biogāzes stacijas kopā:</t>
  </si>
  <si>
    <t>Biomasas stacijas kopā:</t>
  </si>
  <si>
    <t>Hidroelektrostacijas kopā:</t>
  </si>
  <si>
    <t>Vēja elektrostacijas kopā:</t>
  </si>
  <si>
    <t>Pavisam kopā:</t>
  </si>
  <si>
    <t>BALOŽU SILTUMS, SIA</t>
  </si>
  <si>
    <t>BALTENEKO, SIA</t>
  </si>
  <si>
    <t>B-Energo, SIA</t>
  </si>
  <si>
    <t>B-energo, SIA</t>
  </si>
  <si>
    <t>Biosil, SIA</t>
  </si>
  <si>
    <t>Biznesa centrs "TOMO", SIA</t>
  </si>
  <si>
    <t>Cēsu siltumtīkli, SIA</t>
  </si>
  <si>
    <t>Daugavpils siltumtīkli, PAS</t>
  </si>
  <si>
    <t>Dienvidlatgales īpašumi, SIA</t>
  </si>
  <si>
    <t>Dobeles enerģija, SIA</t>
  </si>
  <si>
    <t>Energy &amp; Communication, SIA</t>
  </si>
  <si>
    <t>ENNA, SIA</t>
  </si>
  <si>
    <t>Kokneses komunālie pakalpojumi, SIA</t>
  </si>
  <si>
    <t>LIELVĀRDES REMTE, SIA</t>
  </si>
  <si>
    <t>LIEPĀJAS ROKĀDE 2, SIA</t>
  </si>
  <si>
    <t>OGRES BIOENERĢIJA, SIA</t>
  </si>
  <si>
    <t>Ozolnieku KSDU, SIA</t>
  </si>
  <si>
    <t>RB Vidzeme, SIA</t>
  </si>
  <si>
    <t>Residence Energy, AS</t>
  </si>
  <si>
    <t>RĒZEKNES SILTUMTĪKLI, SIA</t>
  </si>
  <si>
    <t>ROJAS SILTUMS, SIA</t>
  </si>
  <si>
    <t>RTU ENERĢIJA, SIA</t>
  </si>
  <si>
    <t>VALMIERAS ENERĢIJA, AS</t>
  </si>
  <si>
    <t>VANGAŽU SILDSPĒKS, SIA</t>
  </si>
  <si>
    <t>ZAĻĀ DĀRZNIECĪBA, SIA</t>
  </si>
  <si>
    <t>Jelgavas novads, Zaļenieku pagasts, "Mežacīruļi"</t>
  </si>
  <si>
    <t>Latvi Dan Agro, SIA</t>
  </si>
  <si>
    <t>"Ošlejas", Jaunbērzes pagasts, Dobeles novads</t>
  </si>
  <si>
    <t>"Lidlauks-3", "Lidlauks-4", "Lidlauks-5", Sankaļi, Krustpils pagasts, Krustpils novads</t>
  </si>
  <si>
    <t>Tehnikas iela 15, Auce, Auces novads</t>
  </si>
  <si>
    <t>"Aiva", Barkavas pagasts, Barkavas novads</t>
  </si>
  <si>
    <t>Gaismas iela 4, Vecpiebalga, Vecpiebalgas pagsts, Vecpiebalgas novads</t>
  </si>
  <si>
    <t>"Jaunolaines katlu māja", Jaunolaine, Jaunolaines pagasts, Jaunolaines novads</t>
  </si>
  <si>
    <t>HOP Z, SIA</t>
  </si>
  <si>
    <t>"Latvāņi", Bērzaunes pagasts, Madonas novads</t>
  </si>
  <si>
    <t>"Gaismas", Aizkraukles pagasts, Aizkraukles novads</t>
  </si>
  <si>
    <t>Jēkabpils iela 16, Ilūkste</t>
  </si>
  <si>
    <t>Enertec Krustpils, SIA</t>
  </si>
  <si>
    <t>Ilūkstes siltums, SIA</t>
  </si>
  <si>
    <t>Auces BES, SIA</t>
  </si>
  <si>
    <t>Pelikana, SIA</t>
  </si>
  <si>
    <t>Bioenerģija VT</t>
  </si>
  <si>
    <t>Barkavas enerģija, SIA</t>
  </si>
  <si>
    <t>Turbo Enerģija, SIA</t>
  </si>
  <si>
    <t>Adeptus Renewable Energy, SIA</t>
  </si>
  <si>
    <t>DIGNE, SIA</t>
  </si>
  <si>
    <t>Berķenes HES, SIA (ex. ZS LĪDUMI), Saldus rajona Blīdenes pagasta ZS, Berķenes HES</t>
  </si>
  <si>
    <t>LAUNAS, SIA</t>
  </si>
  <si>
    <t>Taurenes koģenerācijas stacija, SIA</t>
  </si>
  <si>
    <t>Egg Energy, SIA</t>
  </si>
  <si>
    <t>Vegi eco, SIA</t>
  </si>
  <si>
    <t>"Koģenerācijas stacija", Taurene, Taurenes pagasts, Vecpiebalgas novads</t>
  </si>
  <si>
    <t>Kokzāģētava, Valkas pagasts, Valkas novads</t>
  </si>
  <si>
    <t>Atbrīvošanas aleja 169A, Rēzekne</t>
  </si>
  <si>
    <t>"Centrs 1-3", Valle, Valles pagasts, Vecumnieku novads</t>
  </si>
  <si>
    <t>Valka, Tālavas iela 70B</t>
  </si>
  <si>
    <t>Izmaksājamā summa pirms SEN ieturēšanas, EUR</t>
  </si>
  <si>
    <t>Atbalsts virs tirgus cenas pirms SEN ieturēšanas, EUR</t>
  </si>
  <si>
    <t>SEN, EUR</t>
  </si>
  <si>
    <t>Atbalsts virs tirgus cenas pēc SEN ieturēšanas, EUR</t>
  </si>
  <si>
    <t>Jaudas maksājums pēc SEN, EUR</t>
  </si>
  <si>
    <t>SEN reģistra Nr.</t>
  </si>
  <si>
    <t>2016.gads</t>
  </si>
  <si>
    <t>GRAANUL INVEST ENERGY, SIA</t>
  </si>
  <si>
    <t>DJF, SIA</t>
  </si>
  <si>
    <t>Mednieku iela 10, Aizkraukle</t>
  </si>
  <si>
    <t>Tukums, Tulpju iela 2A</t>
  </si>
  <si>
    <t>GROBIŅAS NAMSERVISS, SIA (ex. Grobiņas siltums), Celtnieku iela 36</t>
  </si>
  <si>
    <t>GROBIŅAS NAMSERVISS, SIA (ex. Grobiņas siltums), M.Namiķa iela 3</t>
  </si>
  <si>
    <t xml:space="preserve">Energy Resources CHP RSEZ SIA (ex. Atmosclear CHP) </t>
  </si>
  <si>
    <t>ABGS, SIA</t>
  </si>
  <si>
    <t>Agro Cemeri, SIA</t>
  </si>
  <si>
    <t>Technological Solutions, SIA</t>
  </si>
  <si>
    <t>Vides enerģija, SIA</t>
  </si>
  <si>
    <t>Golden Eagle, SIA</t>
  </si>
  <si>
    <t>AL Graudi, SIA</t>
  </si>
  <si>
    <t>Šlokenbekas HES, Smārdes pagasts, Engures novads</t>
  </si>
  <si>
    <t>"Veckroģeļi", Cieceres pagasts, Brocēnu novads</t>
  </si>
  <si>
    <t>"Katlu māja", Degoles pagasts, Tukuma novads</t>
  </si>
  <si>
    <t>”Ūdri”, “Namiķi”, Medzes pagasts, Grobiņas novads</t>
  </si>
  <si>
    <t>29.12.2008/24.09.2013</t>
  </si>
  <si>
    <t>"A/S Balticovo", Iecavas novads</t>
  </si>
  <si>
    <t>AGROFIRMA TĒRVETE, AS</t>
  </si>
  <si>
    <t>Brakšķu Enerģija, SIA</t>
  </si>
  <si>
    <t>Divjumi, SIA</t>
  </si>
  <si>
    <t>Jelgavas novads, Lielplatones pagasts, "Līgo Jumis"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</si>
</sst>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0000"/>
    <numFmt numFmtId="166" formatCode="#,##0.000000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1" applyBorder="1" applyAlignment="1">
      <alignment horizontal="left" vertical="center"/>
    </xf>
    <xf numFmtId="4" fontId="3" fillId="2" borderId="14" xfId="1" applyNumberFormat="1" applyFill="1" applyBorder="1" applyAlignment="1">
      <alignment horizontal="center" vertical="center"/>
    </xf>
    <xf numFmtId="164" fontId="3" fillId="2" borderId="14" xfId="1" applyNumberFormat="1" applyFill="1" applyBorder="1" applyAlignment="1">
      <alignment horizontal="center" vertical="center"/>
    </xf>
    <xf numFmtId="4" fontId="3" fillId="2" borderId="15" xfId="1" applyNumberFormat="1" applyFill="1" applyBorder="1" applyAlignment="1">
      <alignment horizontal="center" vertical="center"/>
    </xf>
    <xf numFmtId="4" fontId="3" fillId="2" borderId="12" xfId="1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4" fontId="3" fillId="2" borderId="18" xfId="1" applyNumberFormat="1" applyFill="1" applyBorder="1" applyAlignment="1">
      <alignment horizontal="center" vertical="center"/>
    </xf>
    <xf numFmtId="164" fontId="3" fillId="2" borderId="18" xfId="1" applyNumberFormat="1" applyFill="1" applyBorder="1" applyAlignment="1">
      <alignment horizontal="center" vertical="center"/>
    </xf>
    <xf numFmtId="4" fontId="3" fillId="2" borderId="19" xfId="1" applyNumberForma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3" fillId="2" borderId="20" xfId="1" applyNumberFormat="1" applyFill="1" applyBorder="1" applyAlignment="1">
      <alignment horizontal="center" vertical="center"/>
    </xf>
    <xf numFmtId="164" fontId="3" fillId="2" borderId="20" xfId="1" applyNumberFormat="1" applyFill="1" applyBorder="1" applyAlignment="1">
      <alignment horizontal="center" vertical="center"/>
    </xf>
    <xf numFmtId="4" fontId="3" fillId="2" borderId="21" xfId="1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4" fontId="3" fillId="2" borderId="27" xfId="1" applyNumberFormat="1" applyFill="1" applyBorder="1" applyAlignment="1">
      <alignment horizontal="center" vertical="center"/>
    </xf>
    <xf numFmtId="164" fontId="3" fillId="2" borderId="27" xfId="1" applyNumberFormat="1" applyFill="1" applyBorder="1" applyAlignment="1">
      <alignment horizontal="center" vertical="center"/>
    </xf>
    <xf numFmtId="4" fontId="3" fillId="2" borderId="28" xfId="1" applyNumberForma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2" borderId="24" xfId="1" applyNumberFormat="1" applyFill="1" applyBorder="1" applyAlignment="1">
      <alignment horizontal="center" vertical="center"/>
    </xf>
    <xf numFmtId="164" fontId="3" fillId="2" borderId="24" xfId="1" applyNumberFormat="1" applyFill="1" applyBorder="1" applyAlignment="1">
      <alignment horizontal="center" vertical="center"/>
    </xf>
    <xf numFmtId="4" fontId="3" fillId="2" borderId="10" xfId="1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" fontId="3" fillId="2" borderId="37" xfId="1" applyNumberFormat="1" applyFill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0" fontId="3" fillId="0" borderId="32" xfId="1" applyBorder="1" applyAlignment="1">
      <alignment horizontal="left" vertical="center"/>
    </xf>
    <xf numFmtId="0" fontId="3" fillId="0" borderId="34" xfId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3" fillId="2" borderId="40" xfId="1" applyNumberFormat="1" applyFill="1" applyBorder="1" applyAlignment="1">
      <alignment horizontal="center" vertical="center"/>
    </xf>
    <xf numFmtId="3" fontId="3" fillId="2" borderId="41" xfId="1" applyNumberFormat="1" applyFill="1" applyBorder="1" applyAlignment="1">
      <alignment horizontal="center" vertical="center"/>
    </xf>
    <xf numFmtId="3" fontId="3" fillId="2" borderId="42" xfId="1" applyNumberFormat="1" applyFill="1" applyBorder="1" applyAlignment="1">
      <alignment horizontal="center" vertical="center"/>
    </xf>
    <xf numFmtId="3" fontId="3" fillId="2" borderId="43" xfId="1" applyNumberFormat="1" applyFill="1" applyBorder="1" applyAlignment="1">
      <alignment horizontal="center" vertical="center"/>
    </xf>
    <xf numFmtId="0" fontId="0" fillId="0" borderId="16" xfId="0" applyFont="1" applyBorder="1"/>
    <xf numFmtId="0" fontId="0" fillId="0" borderId="7" xfId="0" applyFont="1" applyBorder="1"/>
    <xf numFmtId="14" fontId="5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5" fillId="0" borderId="12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3" fontId="3" fillId="2" borderId="45" xfId="1" applyNumberForma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0" xfId="1"/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2" borderId="42" xfId="1" applyNumberFormat="1" applyFont="1" applyFill="1" applyBorder="1" applyAlignment="1">
      <alignment horizontal="center" vertical="center"/>
    </xf>
    <xf numFmtId="3" fontId="3" fillId="0" borderId="42" xfId="1" applyNumberFormat="1" applyFill="1" applyBorder="1" applyAlignment="1">
      <alignment horizontal="center" vertical="center"/>
    </xf>
    <xf numFmtId="4" fontId="3" fillId="0" borderId="18" xfId="1" applyNumberFormat="1" applyFill="1" applyBorder="1" applyAlignment="1">
      <alignment horizontal="center" vertical="center"/>
    </xf>
    <xf numFmtId="164" fontId="3" fillId="0" borderId="18" xfId="1" applyNumberFormat="1" applyFill="1" applyBorder="1" applyAlignment="1">
      <alignment horizontal="center" vertical="center"/>
    </xf>
    <xf numFmtId="4" fontId="3" fillId="0" borderId="19" xfId="1" applyNumberForma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3" fontId="1" fillId="2" borderId="45" xfId="1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64" fontId="1" fillId="2" borderId="18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4" fontId="3" fillId="2" borderId="48" xfId="1" applyNumberFormat="1" applyFill="1" applyBorder="1" applyAlignment="1">
      <alignment horizontal="center" vertical="center"/>
    </xf>
    <xf numFmtId="4" fontId="3" fillId="2" borderId="49" xfId="1" applyNumberFormat="1" applyFill="1" applyBorder="1" applyAlignment="1">
      <alignment horizontal="center" vertical="center"/>
    </xf>
    <xf numFmtId="4" fontId="3" fillId="0" borderId="49" xfId="1" applyNumberFormat="1" applyFill="1" applyBorder="1" applyAlignment="1">
      <alignment horizontal="center" vertical="center"/>
    </xf>
    <xf numFmtId="4" fontId="3" fillId="2" borderId="50" xfId="1" applyNumberFormat="1" applyFill="1" applyBorder="1" applyAlignment="1">
      <alignment horizontal="center" vertical="center"/>
    </xf>
    <xf numFmtId="4" fontId="3" fillId="2" borderId="52" xfId="1" applyNumberFormat="1" applyFill="1" applyBorder="1" applyAlignment="1">
      <alignment horizontal="center" vertical="center"/>
    </xf>
    <xf numFmtId="3" fontId="1" fillId="2" borderId="52" xfId="1" applyNumberFormat="1" applyFont="1" applyFill="1" applyBorder="1" applyAlignment="1">
      <alignment horizontal="center" vertical="center"/>
    </xf>
    <xf numFmtId="4" fontId="3" fillId="0" borderId="52" xfId="1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4" fontId="3" fillId="2" borderId="16" xfId="1" applyNumberFormat="1" applyFill="1" applyBorder="1" applyAlignment="1">
      <alignment horizontal="center" vertical="center"/>
    </xf>
    <xf numFmtId="4" fontId="3" fillId="2" borderId="35" xfId="1" applyNumberFormat="1" applyFill="1" applyBorder="1" applyAlignment="1">
      <alignment horizontal="center" vertical="center"/>
    </xf>
    <xf numFmtId="3" fontId="1" fillId="2" borderId="35" xfId="1" applyNumberFormat="1" applyFont="1" applyFill="1" applyBorder="1" applyAlignment="1">
      <alignment horizontal="center" vertical="center"/>
    </xf>
    <xf numFmtId="4" fontId="3" fillId="0" borderId="35" xfId="1" applyNumberFormat="1" applyFill="1" applyBorder="1" applyAlignment="1">
      <alignment horizontal="center" vertical="center"/>
    </xf>
    <xf numFmtId="4" fontId="3" fillId="2" borderId="53" xfId="1" applyNumberForma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1" fillId="2" borderId="53" xfId="1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2" borderId="49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" fontId="3" fillId="2" borderId="51" xfId="1" applyNumberFormat="1" applyFill="1" applyBorder="1" applyAlignment="1">
      <alignment horizontal="center" vertical="center"/>
    </xf>
    <xf numFmtId="4" fontId="3" fillId="2" borderId="47" xfId="1" applyNumberForma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3" fillId="2" borderId="1" xfId="1" applyNumberFormat="1" applyFill="1" applyBorder="1" applyAlignment="1">
      <alignment horizontal="center" vertical="center"/>
    </xf>
    <xf numFmtId="4" fontId="3" fillId="2" borderId="11" xfId="1" applyNumberForma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3" fillId="2" borderId="7" xfId="1" applyNumberFormat="1" applyFill="1" applyBorder="1" applyAlignment="1">
      <alignment horizontal="center" vertical="center"/>
    </xf>
    <xf numFmtId="4" fontId="3" fillId="2" borderId="33" xfId="1" applyNumberFormat="1" applyFill="1" applyBorder="1" applyAlignment="1">
      <alignment horizontal="center" vertical="center"/>
    </xf>
    <xf numFmtId="4" fontId="3" fillId="2" borderId="54" xfId="1" applyNumberForma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34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0" fontId="0" fillId="0" borderId="0" xfId="0" applyFill="1"/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02" sqref="C102"/>
    </sheetView>
  </sheetViews>
  <sheetFormatPr defaultRowHeight="15" x14ac:dyDescent="0.25"/>
  <cols>
    <col min="1" max="1" width="10.42578125" style="1" customWidth="1"/>
    <col min="2" max="2" width="40.42578125" style="2" customWidth="1"/>
    <col min="3" max="3" width="10" style="2" customWidth="1"/>
    <col min="4" max="4" width="12" style="66" customWidth="1"/>
    <col min="5" max="5" width="10" style="66" customWidth="1"/>
    <col min="6" max="6" width="15.7109375" style="66" customWidth="1"/>
    <col min="7" max="7" width="15.5703125" style="66" customWidth="1"/>
    <col min="8" max="8" width="56.42578125" style="67" customWidth="1"/>
    <col min="9" max="11" width="15.140625" style="1" customWidth="1"/>
    <col min="12" max="14" width="17.5703125" style="1" customWidth="1"/>
    <col min="15" max="50" width="15" customWidth="1"/>
  </cols>
  <sheetData>
    <row r="1" spans="1:50" ht="15.75" thickBot="1" x14ac:dyDescent="0.3">
      <c r="K1" s="149"/>
    </row>
    <row r="2" spans="1:50" s="3" customFormat="1" ht="15.75" customHeight="1" thickBot="1" x14ac:dyDescent="0.3">
      <c r="A2" s="178"/>
      <c r="B2" s="180" t="s">
        <v>672</v>
      </c>
      <c r="C2" s="186" t="s">
        <v>740</v>
      </c>
      <c r="D2" s="186" t="s">
        <v>285</v>
      </c>
      <c r="E2" s="186" t="s">
        <v>289</v>
      </c>
      <c r="F2" s="186" t="s">
        <v>290</v>
      </c>
      <c r="G2" s="186" t="s">
        <v>291</v>
      </c>
      <c r="H2" s="186" t="s">
        <v>292</v>
      </c>
      <c r="I2" s="182" t="s">
        <v>741</v>
      </c>
      <c r="J2" s="182"/>
      <c r="K2" s="182"/>
      <c r="L2" s="182"/>
      <c r="M2" s="127"/>
      <c r="N2" s="127"/>
      <c r="O2" s="183" t="s">
        <v>0</v>
      </c>
      <c r="P2" s="184"/>
      <c r="Q2" s="185"/>
      <c r="R2" s="183" t="s">
        <v>1</v>
      </c>
      <c r="S2" s="184"/>
      <c r="T2" s="185"/>
      <c r="U2" s="183" t="s">
        <v>2</v>
      </c>
      <c r="V2" s="184"/>
      <c r="W2" s="185"/>
      <c r="X2" s="183" t="s">
        <v>3</v>
      </c>
      <c r="Y2" s="184"/>
      <c r="Z2" s="185"/>
      <c r="AA2" s="183" t="s">
        <v>4</v>
      </c>
      <c r="AB2" s="184"/>
      <c r="AC2" s="185"/>
      <c r="AD2" s="183" t="s">
        <v>5</v>
      </c>
      <c r="AE2" s="184"/>
      <c r="AF2" s="185"/>
      <c r="AG2" s="188" t="s">
        <v>6</v>
      </c>
      <c r="AH2" s="189"/>
      <c r="AI2" s="190"/>
      <c r="AJ2" s="188" t="s">
        <v>7</v>
      </c>
      <c r="AK2" s="189"/>
      <c r="AL2" s="190"/>
      <c r="AM2" s="188" t="s">
        <v>8</v>
      </c>
      <c r="AN2" s="189"/>
      <c r="AO2" s="190"/>
      <c r="AP2" s="188" t="s">
        <v>9</v>
      </c>
      <c r="AQ2" s="189"/>
      <c r="AR2" s="190"/>
      <c r="AS2" s="188" t="s">
        <v>10</v>
      </c>
      <c r="AT2" s="189"/>
      <c r="AU2" s="190"/>
      <c r="AV2" s="188" t="s">
        <v>11</v>
      </c>
      <c r="AW2" s="189"/>
      <c r="AX2" s="190"/>
    </row>
    <row r="3" spans="1:50" s="1" customFormat="1" ht="75.75" thickBot="1" x14ac:dyDescent="0.3">
      <c r="A3" s="179"/>
      <c r="B3" s="181"/>
      <c r="C3" s="187"/>
      <c r="D3" s="187"/>
      <c r="E3" s="187"/>
      <c r="F3" s="187"/>
      <c r="G3" s="187"/>
      <c r="H3" s="187"/>
      <c r="I3" s="102" t="s">
        <v>584</v>
      </c>
      <c r="J3" s="100" t="s">
        <v>735</v>
      </c>
      <c r="K3" s="4" t="s">
        <v>13</v>
      </c>
      <c r="L3" s="5" t="s">
        <v>736</v>
      </c>
      <c r="M3" s="136" t="s">
        <v>737</v>
      </c>
      <c r="N3" s="128" t="s">
        <v>738</v>
      </c>
      <c r="O3" s="99" t="s">
        <v>584</v>
      </c>
      <c r="P3" s="101" t="s">
        <v>735</v>
      </c>
      <c r="Q3" s="98" t="s">
        <v>736</v>
      </c>
      <c r="R3" s="99" t="s">
        <v>584</v>
      </c>
      <c r="S3" s="101" t="s">
        <v>735</v>
      </c>
      <c r="T3" s="98" t="s">
        <v>736</v>
      </c>
      <c r="U3" s="99" t="s">
        <v>584</v>
      </c>
      <c r="V3" s="101" t="s">
        <v>735</v>
      </c>
      <c r="W3" s="98" t="s">
        <v>736</v>
      </c>
      <c r="X3" s="99" t="s">
        <v>584</v>
      </c>
      <c r="Y3" s="101" t="s">
        <v>735</v>
      </c>
      <c r="Z3" s="98" t="s">
        <v>736</v>
      </c>
      <c r="AA3" s="99" t="s">
        <v>584</v>
      </c>
      <c r="AB3" s="101" t="s">
        <v>735</v>
      </c>
      <c r="AC3" s="98" t="s">
        <v>736</v>
      </c>
      <c r="AD3" s="99" t="s">
        <v>584</v>
      </c>
      <c r="AE3" s="101" t="s">
        <v>735</v>
      </c>
      <c r="AF3" s="98" t="s">
        <v>736</v>
      </c>
      <c r="AG3" s="99" t="s">
        <v>584</v>
      </c>
      <c r="AH3" s="101" t="s">
        <v>735</v>
      </c>
      <c r="AI3" s="98" t="s">
        <v>736</v>
      </c>
      <c r="AJ3" s="99" t="s">
        <v>584</v>
      </c>
      <c r="AK3" s="101" t="s">
        <v>735</v>
      </c>
      <c r="AL3" s="98" t="s">
        <v>736</v>
      </c>
      <c r="AM3" s="99" t="s">
        <v>584</v>
      </c>
      <c r="AN3" s="101" t="s">
        <v>735</v>
      </c>
      <c r="AO3" s="98" t="s">
        <v>736</v>
      </c>
      <c r="AP3" s="99" t="s">
        <v>584</v>
      </c>
      <c r="AQ3" s="101" t="s">
        <v>735</v>
      </c>
      <c r="AR3" s="98" t="s">
        <v>736</v>
      </c>
      <c r="AS3" s="99" t="s">
        <v>584</v>
      </c>
      <c r="AT3" s="101" t="s">
        <v>735</v>
      </c>
      <c r="AU3" s="98" t="s">
        <v>736</v>
      </c>
      <c r="AV3" s="99" t="s">
        <v>584</v>
      </c>
      <c r="AW3" s="101" t="s">
        <v>735</v>
      </c>
      <c r="AX3" s="98" t="s">
        <v>736</v>
      </c>
    </row>
    <row r="4" spans="1:50" x14ac:dyDescent="0.25">
      <c r="A4" s="38">
        <v>1</v>
      </c>
      <c r="B4" s="39" t="s">
        <v>243</v>
      </c>
      <c r="C4" s="83">
        <v>378</v>
      </c>
      <c r="D4" s="78">
        <v>0.6</v>
      </c>
      <c r="E4" s="78" t="s">
        <v>293</v>
      </c>
      <c r="F4" s="82">
        <v>41891</v>
      </c>
      <c r="G4" s="82">
        <v>41891</v>
      </c>
      <c r="H4" s="77" t="s">
        <v>600</v>
      </c>
      <c r="I4" s="68">
        <f>O4+R4+U4+X4+AA4+AD4+AG4+AJ4+AM4+AP4+AS4+AV4</f>
        <v>3075725.01</v>
      </c>
      <c r="J4" s="40">
        <f t="shared" ref="J4:J32" si="0">P4+S4+V4+Y4+AB4+AE4+AH4+AK4+AN4+AQ4+AT4+AW4</f>
        <v>321914.55297319998</v>
      </c>
      <c r="K4" s="41">
        <f>J4/I4</f>
        <v>0.10466298252495597</v>
      </c>
      <c r="L4" s="42">
        <f t="shared" ref="L4:L32" si="1">Q4+T4+W4+Z4+AC4+AF4+AI4+AL4+AO4+AR4+AU4+AX4</f>
        <v>211508.55064980005</v>
      </c>
      <c r="M4" s="153">
        <v>48287.209999999985</v>
      </c>
      <c r="N4" s="150">
        <f>L4-M4</f>
        <v>163221.34064980005</v>
      </c>
      <c r="O4" s="43">
        <v>401195.85000000003</v>
      </c>
      <c r="P4" s="44">
        <v>47593.86368549992</v>
      </c>
      <c r="Q4" s="45">
        <v>27265.62022250002</v>
      </c>
      <c r="R4" s="43">
        <v>362229.58999999997</v>
      </c>
      <c r="S4" s="44">
        <v>40924.699078200043</v>
      </c>
      <c r="T4" s="45">
        <v>30281.183760599994</v>
      </c>
      <c r="U4" s="43">
        <v>374635.59</v>
      </c>
      <c r="V4" s="44">
        <v>40209.637874700027</v>
      </c>
      <c r="W4" s="45">
        <v>29245.791894599992</v>
      </c>
      <c r="X4" s="43">
        <v>287169.1399999999</v>
      </c>
      <c r="Y4" s="44">
        <v>29199.358155200011</v>
      </c>
      <c r="Z4" s="45">
        <v>20463.714354199998</v>
      </c>
      <c r="AA4" s="43">
        <v>195728.16000000003</v>
      </c>
      <c r="AB4" s="44">
        <v>18795.775204800015</v>
      </c>
      <c r="AC4" s="45">
        <v>12462.915749699992</v>
      </c>
      <c r="AD4" s="43">
        <v>137312.25999999998</v>
      </c>
      <c r="AE4" s="44">
        <v>12798.875754599982</v>
      </c>
      <c r="AF4" s="45">
        <v>7243.1971652000011</v>
      </c>
      <c r="AG4" s="43">
        <v>35326.149999999994</v>
      </c>
      <c r="AH4" s="44">
        <v>3392.3701845000019</v>
      </c>
      <c r="AI4" s="45">
        <v>1413.3394661999994</v>
      </c>
      <c r="AJ4" s="43">
        <v>198929.04000000004</v>
      </c>
      <c r="AK4" s="44">
        <v>19666.124894400011</v>
      </c>
      <c r="AL4" s="45">
        <v>13052.276136100008</v>
      </c>
      <c r="AM4" s="43">
        <v>246499.88999999984</v>
      </c>
      <c r="AN4" s="44">
        <v>24368.979125400019</v>
      </c>
      <c r="AO4" s="45">
        <v>16030.250777300012</v>
      </c>
      <c r="AP4" s="43">
        <v>176142.41999999993</v>
      </c>
      <c r="AQ4" s="44">
        <v>17413.439641200013</v>
      </c>
      <c r="AR4" s="45">
        <v>10683.406152099993</v>
      </c>
      <c r="AS4" s="43">
        <v>262544.12999999989</v>
      </c>
      <c r="AT4" s="44">
        <v>25955.112691800015</v>
      </c>
      <c r="AU4" s="45">
        <v>15426.542892900001</v>
      </c>
      <c r="AV4" s="43">
        <v>398012.7900000001</v>
      </c>
      <c r="AW4" s="44">
        <v>41596.316682899967</v>
      </c>
      <c r="AX4" s="45">
        <v>27940.312078400024</v>
      </c>
    </row>
    <row r="5" spans="1:50" x14ac:dyDescent="0.25">
      <c r="A5" s="7">
        <v>2</v>
      </c>
      <c r="B5" s="17" t="s">
        <v>679</v>
      </c>
      <c r="C5" s="79">
        <v>54</v>
      </c>
      <c r="D5" s="79">
        <v>0.49</v>
      </c>
      <c r="E5" s="79" t="s">
        <v>293</v>
      </c>
      <c r="F5" s="74">
        <v>37926</v>
      </c>
      <c r="G5" s="74">
        <v>39173</v>
      </c>
      <c r="H5" s="72" t="s">
        <v>294</v>
      </c>
      <c r="I5" s="69">
        <f t="shared" ref="I5:I34" si="2">O5+R5+U5+X5+AA5+AD5+AG5+AJ5+AM5+AP5+AS5+AV5</f>
        <v>2542442.4800000004</v>
      </c>
      <c r="J5" s="9">
        <f t="shared" si="0"/>
        <v>256786.80281560004</v>
      </c>
      <c r="K5" s="10">
        <f t="shared" ref="K5:K68" si="3">J5/I5</f>
        <v>0.10100004418412643</v>
      </c>
      <c r="L5" s="11">
        <f t="shared" si="1"/>
        <v>168756.35930420001</v>
      </c>
      <c r="M5" s="12">
        <v>12839.339999999998</v>
      </c>
      <c r="N5" s="129">
        <f t="shared" ref="N5:N68" si="4">L5-M5</f>
        <v>155917.01930420002</v>
      </c>
      <c r="O5" s="13">
        <v>0</v>
      </c>
      <c r="P5" s="14">
        <v>0</v>
      </c>
      <c r="Q5" s="15">
        <v>0</v>
      </c>
      <c r="R5" s="13">
        <v>189924.61999999997</v>
      </c>
      <c r="S5" s="14">
        <v>21457.68356759999</v>
      </c>
      <c r="T5" s="15">
        <v>16075.18266440001</v>
      </c>
      <c r="U5" s="13">
        <v>293623.89999999991</v>
      </c>
      <c r="V5" s="14">
        <v>31514.653187000022</v>
      </c>
      <c r="W5" s="15">
        <v>22678.925057999975</v>
      </c>
      <c r="X5" s="13">
        <v>298437.69999999995</v>
      </c>
      <c r="Y5" s="14">
        <v>30345.145336000005</v>
      </c>
      <c r="Z5" s="15">
        <v>21201.100645200011</v>
      </c>
      <c r="AA5" s="13">
        <v>226646.89999999973</v>
      </c>
      <c r="AB5" s="14">
        <v>21764.901806999984</v>
      </c>
      <c r="AC5" s="15">
        <v>14390.934741200002</v>
      </c>
      <c r="AD5" s="13">
        <v>176638.58000000013</v>
      </c>
      <c r="AE5" s="14">
        <v>16464.482041800016</v>
      </c>
      <c r="AF5" s="15">
        <v>9269.596712800012</v>
      </c>
      <c r="AG5" s="13">
        <v>168277.61999999997</v>
      </c>
      <c r="AH5" s="14">
        <v>16159.699848599997</v>
      </c>
      <c r="AI5" s="15">
        <v>9692.8961414000023</v>
      </c>
      <c r="AJ5" s="13">
        <v>179729.06</v>
      </c>
      <c r="AK5" s="14">
        <v>17768.014871599993</v>
      </c>
      <c r="AL5" s="15">
        <v>11658.211811400008</v>
      </c>
      <c r="AM5" s="13">
        <v>189707.84000000008</v>
      </c>
      <c r="AN5" s="14">
        <v>18754.517062399998</v>
      </c>
      <c r="AO5" s="15">
        <v>12255.460380799996</v>
      </c>
      <c r="AP5" s="13">
        <v>270921.88000000006</v>
      </c>
      <c r="AQ5" s="14">
        <v>26783.337056800003</v>
      </c>
      <c r="AR5" s="15">
        <v>16258.390158400001</v>
      </c>
      <c r="AS5" s="13">
        <v>274860.18000000023</v>
      </c>
      <c r="AT5" s="14">
        <v>27172.67739479999</v>
      </c>
      <c r="AU5" s="15">
        <v>16063.17364179998</v>
      </c>
      <c r="AV5" s="13">
        <v>273674.19999999995</v>
      </c>
      <c r="AW5" s="14">
        <v>28601.69064200002</v>
      </c>
      <c r="AX5" s="15">
        <v>19212.487348800012</v>
      </c>
    </row>
    <row r="6" spans="1:50" x14ac:dyDescent="0.25">
      <c r="A6" s="16">
        <v>3</v>
      </c>
      <c r="B6" s="17" t="s">
        <v>679</v>
      </c>
      <c r="C6" s="160">
        <v>53</v>
      </c>
      <c r="D6" s="79">
        <v>0.33700000000000002</v>
      </c>
      <c r="E6" s="79" t="s">
        <v>293</v>
      </c>
      <c r="F6" s="74">
        <v>37926</v>
      </c>
      <c r="G6" s="74">
        <v>39173</v>
      </c>
      <c r="H6" s="72" t="s">
        <v>295</v>
      </c>
      <c r="I6" s="70">
        <f t="shared" si="2"/>
        <v>1591173.6299999997</v>
      </c>
      <c r="J6" s="18">
        <f t="shared" si="0"/>
        <v>165951.78344418004</v>
      </c>
      <c r="K6" s="19">
        <f t="shared" si="3"/>
        <v>0.10429520720763835</v>
      </c>
      <c r="L6" s="11">
        <f t="shared" si="1"/>
        <v>108593.57010072003</v>
      </c>
      <c r="M6" s="12">
        <v>8297.6</v>
      </c>
      <c r="N6" s="129">
        <f t="shared" si="4"/>
        <v>100295.97010072002</v>
      </c>
      <c r="O6" s="21">
        <v>51359.004000000146</v>
      </c>
      <c r="P6" s="22">
        <v>6344.8913541600023</v>
      </c>
      <c r="Q6" s="23">
        <v>3693.1983552000015</v>
      </c>
      <c r="R6" s="21">
        <v>0</v>
      </c>
      <c r="S6" s="22">
        <v>0</v>
      </c>
      <c r="T6" s="23">
        <v>0</v>
      </c>
      <c r="U6" s="21">
        <v>119255.18999999993</v>
      </c>
      <c r="V6" s="22">
        <v>13330.345138200008</v>
      </c>
      <c r="W6" s="23">
        <v>9747.2242724400021</v>
      </c>
      <c r="X6" s="21">
        <v>151177.59599999999</v>
      </c>
      <c r="Y6" s="22">
        <v>16008.195640440001</v>
      </c>
      <c r="Z6" s="23">
        <v>11392.77491615999</v>
      </c>
      <c r="AA6" s="21">
        <v>155951.92199999982</v>
      </c>
      <c r="AB6" s="22">
        <v>15596.751719220008</v>
      </c>
      <c r="AC6" s="23">
        <v>10537.292937539993</v>
      </c>
      <c r="AD6" s="21">
        <v>128974.27199999994</v>
      </c>
      <c r="AE6" s="22">
        <v>12519.532583039991</v>
      </c>
      <c r="AF6" s="23">
        <v>7357.9563399000017</v>
      </c>
      <c r="AG6" s="21">
        <v>140877.16800000009</v>
      </c>
      <c r="AH6" s="22">
        <v>14089.125571680008</v>
      </c>
      <c r="AI6" s="23">
        <v>8639.9879577000138</v>
      </c>
      <c r="AJ6" s="21">
        <v>98751.39</v>
      </c>
      <c r="AK6" s="22">
        <v>10166.455600500003</v>
      </c>
      <c r="AL6" s="23">
        <v>6781.5464097600016</v>
      </c>
      <c r="AM6" s="21">
        <v>151113.46799999991</v>
      </c>
      <c r="AN6" s="22">
        <v>15557.131530600005</v>
      </c>
      <c r="AO6" s="23">
        <v>10391.112543540001</v>
      </c>
      <c r="AP6" s="21">
        <v>190204.61999999988</v>
      </c>
      <c r="AQ6" s="22">
        <v>19581.565629000001</v>
      </c>
      <c r="AR6" s="23">
        <v>12304.663942800003</v>
      </c>
      <c r="AS6" s="21">
        <v>196966.19400000011</v>
      </c>
      <c r="AT6" s="22">
        <v>20277.66967230001</v>
      </c>
      <c r="AU6" s="23">
        <v>12350.460549839998</v>
      </c>
      <c r="AV6" s="21">
        <v>206542.80600000016</v>
      </c>
      <c r="AW6" s="22">
        <v>22480.119005040011</v>
      </c>
      <c r="AX6" s="23">
        <v>15397.351875840002</v>
      </c>
    </row>
    <row r="7" spans="1:50" x14ac:dyDescent="0.25">
      <c r="A7" s="16">
        <v>4</v>
      </c>
      <c r="B7" s="17" t="s">
        <v>680</v>
      </c>
      <c r="C7" s="160">
        <v>55</v>
      </c>
      <c r="D7" s="79">
        <v>0.34399999999999997</v>
      </c>
      <c r="E7" s="79" t="s">
        <v>293</v>
      </c>
      <c r="F7" s="74">
        <v>35794</v>
      </c>
      <c r="G7" s="74">
        <v>39114</v>
      </c>
      <c r="H7" s="72" t="s">
        <v>296</v>
      </c>
      <c r="I7" s="70">
        <f t="shared" si="2"/>
        <v>2131454.0500000003</v>
      </c>
      <c r="J7" s="18">
        <f t="shared" si="0"/>
        <v>228842.98138075013</v>
      </c>
      <c r="K7" s="19">
        <f t="shared" si="3"/>
        <v>0.10736472661972239</v>
      </c>
      <c r="L7" s="11">
        <f t="shared" si="1"/>
        <v>153037.28539199999</v>
      </c>
      <c r="M7" s="12">
        <v>11442.15</v>
      </c>
      <c r="N7" s="129">
        <f t="shared" si="4"/>
        <v>141595.135392</v>
      </c>
      <c r="O7" s="21">
        <v>205789.6500000002</v>
      </c>
      <c r="P7" s="22">
        <v>25423.253361000021</v>
      </c>
      <c r="Q7" s="23">
        <v>14973.818575749998</v>
      </c>
      <c r="R7" s="21">
        <v>209791.02500000002</v>
      </c>
      <c r="S7" s="22">
        <v>24684.012001499996</v>
      </c>
      <c r="T7" s="23">
        <v>18478.532978000007</v>
      </c>
      <c r="U7" s="21">
        <v>225243.62500000029</v>
      </c>
      <c r="V7" s="22">
        <v>25177.732402500031</v>
      </c>
      <c r="W7" s="23">
        <v>18459.66629249998</v>
      </c>
      <c r="X7" s="21">
        <v>199335.94999999984</v>
      </c>
      <c r="Y7" s="22">
        <v>21107.68374550002</v>
      </c>
      <c r="Z7" s="23">
        <v>15029.38026699999</v>
      </c>
      <c r="AA7" s="21">
        <v>178597.52500000023</v>
      </c>
      <c r="AB7" s="22">
        <v>17861.538475250014</v>
      </c>
      <c r="AC7" s="23">
        <v>11905.031392999992</v>
      </c>
      <c r="AD7" s="21">
        <v>147998.47499999992</v>
      </c>
      <c r="AE7" s="22">
        <v>14366.21196825</v>
      </c>
      <c r="AF7" s="23">
        <v>8987.8998887500129</v>
      </c>
      <c r="AG7" s="21">
        <v>135692.35000000006</v>
      </c>
      <c r="AH7" s="22">
        <v>13570.591923499998</v>
      </c>
      <c r="AI7" s="23">
        <v>9138.9657697500043</v>
      </c>
      <c r="AJ7" s="21">
        <v>0</v>
      </c>
      <c r="AK7" s="22">
        <v>0</v>
      </c>
      <c r="AL7" s="23">
        <v>0</v>
      </c>
      <c r="AM7" s="21">
        <v>175599.64999999988</v>
      </c>
      <c r="AN7" s="22">
        <v>18077.98396749996</v>
      </c>
      <c r="AO7" s="23">
        <v>12016.98712025</v>
      </c>
      <c r="AP7" s="21">
        <v>222023.85000000003</v>
      </c>
      <c r="AQ7" s="22">
        <v>22857.355357500084</v>
      </c>
      <c r="AR7" s="23">
        <v>14354.509095999989</v>
      </c>
      <c r="AS7" s="21">
        <v>209676.27500000011</v>
      </c>
      <c r="AT7" s="22">
        <v>21586.172511250043</v>
      </c>
      <c r="AU7" s="23">
        <v>13117.627938499989</v>
      </c>
      <c r="AV7" s="21">
        <v>221705.67499999978</v>
      </c>
      <c r="AW7" s="22">
        <v>24130.445666999978</v>
      </c>
      <c r="AX7" s="23">
        <v>16574.866072500001</v>
      </c>
    </row>
    <row r="8" spans="1:50" x14ac:dyDescent="0.25">
      <c r="A8" s="16">
        <v>5</v>
      </c>
      <c r="B8" s="17" t="s">
        <v>680</v>
      </c>
      <c r="C8" s="160">
        <v>57</v>
      </c>
      <c r="D8" s="79">
        <v>0.315</v>
      </c>
      <c r="E8" s="79" t="s">
        <v>293</v>
      </c>
      <c r="F8" s="74">
        <v>40885</v>
      </c>
      <c r="G8" s="74">
        <v>40885</v>
      </c>
      <c r="H8" s="72" t="s">
        <v>297</v>
      </c>
      <c r="I8" s="70">
        <f t="shared" si="2"/>
        <v>1272999.9987999981</v>
      </c>
      <c r="J8" s="18">
        <f t="shared" si="0"/>
        <v>141458.26761307189</v>
      </c>
      <c r="K8" s="19">
        <f t="shared" si="3"/>
        <v>0.11112196995005379</v>
      </c>
      <c r="L8" s="11">
        <f t="shared" si="1"/>
        <v>94613.390587639879</v>
      </c>
      <c r="M8" s="12">
        <v>7072.920000000001</v>
      </c>
      <c r="N8" s="129">
        <f t="shared" si="4"/>
        <v>87540.47058763988</v>
      </c>
      <c r="O8" s="21">
        <v>218333.76720000015</v>
      </c>
      <c r="P8" s="22">
        <v>26972.953599888024</v>
      </c>
      <c r="Q8" s="23">
        <v>16027.471071024002</v>
      </c>
      <c r="R8" s="21">
        <v>203630.73959999994</v>
      </c>
      <c r="S8" s="22">
        <v>23959.192821336001</v>
      </c>
      <c r="T8" s="23">
        <v>17928.688060692028</v>
      </c>
      <c r="U8" s="21">
        <v>214969.2323999998</v>
      </c>
      <c r="V8" s="22">
        <v>24029.260797672021</v>
      </c>
      <c r="W8" s="23">
        <v>17611.704223823981</v>
      </c>
      <c r="X8" s="21">
        <v>198497.82959999979</v>
      </c>
      <c r="Y8" s="22">
        <v>21018.935176344003</v>
      </c>
      <c r="Z8" s="23">
        <v>14961.170771015997</v>
      </c>
      <c r="AA8" s="21">
        <v>1.1999999999999999E-3</v>
      </c>
      <c r="AB8" s="22">
        <v>1.20012E-4</v>
      </c>
      <c r="AC8" s="23">
        <v>8.9327999999999996E-5</v>
      </c>
      <c r="AD8" s="21">
        <v>2.3999999999999998E-3</v>
      </c>
      <c r="AE8" s="22">
        <v>2.3296800000000001E-4</v>
      </c>
      <c r="AF8" s="23">
        <v>1.5093600000000001E-4</v>
      </c>
      <c r="AG8" s="21">
        <v>1.1999999999999999E-3</v>
      </c>
      <c r="AH8" s="22">
        <v>1.20012E-4</v>
      </c>
      <c r="AI8" s="23">
        <v>8.5896000000000006E-5</v>
      </c>
      <c r="AJ8" s="21">
        <v>0</v>
      </c>
      <c r="AK8" s="22">
        <v>0</v>
      </c>
      <c r="AL8" s="23">
        <v>0</v>
      </c>
      <c r="AM8" s="21">
        <v>2.3999999999999998E-3</v>
      </c>
      <c r="AN8" s="22">
        <v>2.4708E-4</v>
      </c>
      <c r="AO8" s="23">
        <v>1.5700800000000001E-4</v>
      </c>
      <c r="AP8" s="21">
        <v>190241.99519999989</v>
      </c>
      <c r="AQ8" s="22">
        <v>19585.413405839998</v>
      </c>
      <c r="AR8" s="23">
        <v>12155.383878647986</v>
      </c>
      <c r="AS8" s="21">
        <v>174277.97759999993</v>
      </c>
      <c r="AT8" s="22">
        <v>17941.917793920016</v>
      </c>
      <c r="AU8" s="23">
        <v>10788.300122436</v>
      </c>
      <c r="AV8" s="21">
        <v>73048.449999998411</v>
      </c>
      <c r="AW8" s="22">
        <v>7950.5932979998261</v>
      </c>
      <c r="AX8" s="23">
        <v>5140.6719768318744</v>
      </c>
    </row>
    <row r="9" spans="1:50" x14ac:dyDescent="0.25">
      <c r="A9" s="16">
        <v>6</v>
      </c>
      <c r="B9" s="17" t="s">
        <v>680</v>
      </c>
      <c r="C9" s="160">
        <v>56</v>
      </c>
      <c r="D9" s="79">
        <v>0.16500000000000001</v>
      </c>
      <c r="E9" s="79" t="s">
        <v>293</v>
      </c>
      <c r="F9" s="74">
        <v>35794</v>
      </c>
      <c r="G9" s="74">
        <v>39114</v>
      </c>
      <c r="H9" s="72" t="s">
        <v>298</v>
      </c>
      <c r="I9" s="70">
        <f t="shared" si="2"/>
        <v>1126865.7930000008</v>
      </c>
      <c r="J9" s="18">
        <f t="shared" si="0"/>
        <v>128215.44296580605</v>
      </c>
      <c r="K9" s="19">
        <f t="shared" si="3"/>
        <v>0.11378057951733918</v>
      </c>
      <c r="L9" s="11">
        <f t="shared" si="1"/>
        <v>87547.696126374009</v>
      </c>
      <c r="M9" s="12">
        <v>6410.7699999999995</v>
      </c>
      <c r="N9" s="129">
        <f t="shared" si="4"/>
        <v>81136.926126374005</v>
      </c>
      <c r="O9" s="21">
        <v>99410.062200000029</v>
      </c>
      <c r="P9" s="22">
        <v>13052.541166859999</v>
      </c>
      <c r="Q9" s="23">
        <v>8039.3096752320016</v>
      </c>
      <c r="R9" s="21">
        <v>103739.95860000006</v>
      </c>
      <c r="S9" s="22">
        <v>12972.681822930002</v>
      </c>
      <c r="T9" s="23">
        <v>9889.4428085759901</v>
      </c>
      <c r="U9" s="21">
        <v>108519.71280000007</v>
      </c>
      <c r="V9" s="22">
        <v>12891.056683512023</v>
      </c>
      <c r="W9" s="23">
        <v>9658.6322776499946</v>
      </c>
      <c r="X9" s="21">
        <v>108117.09419999999</v>
      </c>
      <c r="Y9" s="22">
        <v>12167.497781268001</v>
      </c>
      <c r="Z9" s="23">
        <v>8849.8888370280038</v>
      </c>
      <c r="AA9" s="21">
        <v>89973.056400000118</v>
      </c>
      <c r="AB9" s="22">
        <v>9563.2361647559974</v>
      </c>
      <c r="AC9" s="23">
        <v>6650.310048468009</v>
      </c>
      <c r="AD9" s="21">
        <v>69908.540399999954</v>
      </c>
      <c r="AE9" s="22">
        <v>7211.7650276639979</v>
      </c>
      <c r="AF9" s="23">
        <v>4353.8735782920048</v>
      </c>
      <c r="AG9" s="21">
        <v>68376.302400000044</v>
      </c>
      <c r="AH9" s="22">
        <v>7267.7171820960039</v>
      </c>
      <c r="AI9" s="23">
        <v>4626.0725080619968</v>
      </c>
      <c r="AJ9" s="21">
        <v>73663.786800000002</v>
      </c>
      <c r="AK9" s="22">
        <v>8060.2915516559997</v>
      </c>
      <c r="AL9" s="23">
        <v>5511.7507344539972</v>
      </c>
      <c r="AM9" s="21">
        <v>78380.927400000044</v>
      </c>
      <c r="AN9" s="22">
        <v>8576.4410761080071</v>
      </c>
      <c r="AO9" s="23">
        <v>5847.4037326380003</v>
      </c>
      <c r="AP9" s="21">
        <v>108132.74400000014</v>
      </c>
      <c r="AQ9" s="22">
        <v>11831.884848480002</v>
      </c>
      <c r="AR9" s="23">
        <v>7649.1750701520032</v>
      </c>
      <c r="AS9" s="21">
        <v>107228.23260000021</v>
      </c>
      <c r="AT9" s="22">
        <v>11732.913211092015</v>
      </c>
      <c r="AU9" s="23">
        <v>7389.438721074006</v>
      </c>
      <c r="AV9" s="21">
        <v>111415.37519999991</v>
      </c>
      <c r="AW9" s="22">
        <v>12887.416449384009</v>
      </c>
      <c r="AX9" s="23">
        <v>9082.3981347479985</v>
      </c>
    </row>
    <row r="10" spans="1:50" x14ac:dyDescent="0.25">
      <c r="A10" s="16">
        <v>7</v>
      </c>
      <c r="B10" s="17" t="s">
        <v>681</v>
      </c>
      <c r="C10" s="160">
        <v>59</v>
      </c>
      <c r="D10" s="79">
        <v>0.99</v>
      </c>
      <c r="E10" s="79" t="s">
        <v>293</v>
      </c>
      <c r="F10" s="74">
        <v>41015</v>
      </c>
      <c r="G10" s="74">
        <v>41015</v>
      </c>
      <c r="H10" s="72" t="s">
        <v>299</v>
      </c>
      <c r="I10" s="70">
        <f t="shared" si="2"/>
        <v>7533454.1000000015</v>
      </c>
      <c r="J10" s="18">
        <f t="shared" si="0"/>
        <v>752897.41749499994</v>
      </c>
      <c r="K10" s="19">
        <f t="shared" si="3"/>
        <v>9.9940532921677955E-2</v>
      </c>
      <c r="L10" s="11">
        <f t="shared" si="1"/>
        <v>477990.67384400003</v>
      </c>
      <c r="M10" s="12">
        <v>37644.879999999997</v>
      </c>
      <c r="N10" s="129">
        <f t="shared" si="4"/>
        <v>440345.79384400003</v>
      </c>
      <c r="O10" s="21">
        <v>723238.89999999932</v>
      </c>
      <c r="P10" s="22">
        <v>83346.050835999951</v>
      </c>
      <c r="Q10" s="23">
        <v>47172.682354999975</v>
      </c>
      <c r="R10" s="21">
        <v>674635.09999999939</v>
      </c>
      <c r="S10" s="22">
        <v>74041.202225000015</v>
      </c>
      <c r="T10" s="23">
        <v>54031.927637000001</v>
      </c>
      <c r="U10" s="21">
        <v>711979.80000000109</v>
      </c>
      <c r="V10" s="22">
        <v>74238.133745999876</v>
      </c>
      <c r="W10" s="23">
        <v>53079.982548999971</v>
      </c>
      <c r="X10" s="21">
        <v>676913.60000000068</v>
      </c>
      <c r="Y10" s="22">
        <v>66865.525408000045</v>
      </c>
      <c r="Z10" s="23">
        <v>46002.880176000086</v>
      </c>
      <c r="AA10" s="21">
        <v>572628.40000000049</v>
      </c>
      <c r="AB10" s="22">
        <v>53420.503435999963</v>
      </c>
      <c r="AC10" s="23">
        <v>33946.536168999999</v>
      </c>
      <c r="AD10" s="21">
        <v>503738.69999999995</v>
      </c>
      <c r="AE10" s="22">
        <v>45613.53928499997</v>
      </c>
      <c r="AF10" s="23">
        <v>24693.293972000007</v>
      </c>
      <c r="AG10" s="21">
        <v>391502.70000000036</v>
      </c>
      <c r="AH10" s="22">
        <v>36523.28688300003</v>
      </c>
      <c r="AI10" s="23">
        <v>20840.295259999992</v>
      </c>
      <c r="AJ10" s="21">
        <v>569279.30000000016</v>
      </c>
      <c r="AK10" s="22">
        <v>54673.583971999979</v>
      </c>
      <c r="AL10" s="23">
        <v>34853.033519999997</v>
      </c>
      <c r="AM10" s="21">
        <v>592114.10000000033</v>
      </c>
      <c r="AN10" s="22">
        <v>56866.638163999945</v>
      </c>
      <c r="AO10" s="23">
        <v>35910.387420000014</v>
      </c>
      <c r="AP10" s="21">
        <v>708858.20000000042</v>
      </c>
      <c r="AQ10" s="22">
        <v>68078.741527999999</v>
      </c>
      <c r="AR10" s="23">
        <v>40679.881629999967</v>
      </c>
      <c r="AS10" s="21">
        <v>687470.30000000051</v>
      </c>
      <c r="AT10" s="22">
        <v>66024.647612000059</v>
      </c>
      <c r="AU10" s="23">
        <v>38201.207746</v>
      </c>
      <c r="AV10" s="21">
        <v>721094.99999999942</v>
      </c>
      <c r="AW10" s="22">
        <v>73205.564400000003</v>
      </c>
      <c r="AX10" s="23">
        <v>48578.565409999967</v>
      </c>
    </row>
    <row r="11" spans="1:50" x14ac:dyDescent="0.25">
      <c r="A11" s="16">
        <v>8</v>
      </c>
      <c r="B11" s="17" t="s">
        <v>682</v>
      </c>
      <c r="C11" s="160">
        <v>58</v>
      </c>
      <c r="D11" s="79">
        <v>0.99</v>
      </c>
      <c r="E11" s="79" t="s">
        <v>293</v>
      </c>
      <c r="F11" s="74">
        <v>41061</v>
      </c>
      <c r="G11" s="74">
        <v>41061</v>
      </c>
      <c r="H11" s="72" t="s">
        <v>300</v>
      </c>
      <c r="I11" s="70">
        <f t="shared" si="2"/>
        <v>7541483.6999999955</v>
      </c>
      <c r="J11" s="18">
        <f t="shared" si="0"/>
        <v>752133.46127399942</v>
      </c>
      <c r="K11" s="19">
        <f t="shared" si="3"/>
        <v>9.9732823300274442E-2</v>
      </c>
      <c r="L11" s="11">
        <f t="shared" si="1"/>
        <v>475644.89221500012</v>
      </c>
      <c r="M11" s="12">
        <v>37606.68</v>
      </c>
      <c r="N11" s="129">
        <f t="shared" si="4"/>
        <v>438038.21221500012</v>
      </c>
      <c r="O11" s="21">
        <v>712930.49999999895</v>
      </c>
      <c r="P11" s="22">
        <v>82158.110820000395</v>
      </c>
      <c r="Q11" s="23">
        <v>46527.814365000013</v>
      </c>
      <c r="R11" s="21">
        <v>667365.89999999932</v>
      </c>
      <c r="S11" s="22">
        <v>73243.40752500009</v>
      </c>
      <c r="T11" s="23">
        <v>53439.248952000016</v>
      </c>
      <c r="U11" s="21">
        <v>688339.19999999949</v>
      </c>
      <c r="V11" s="22">
        <v>71773.128383999792</v>
      </c>
      <c r="W11" s="23">
        <v>51154.115606999985</v>
      </c>
      <c r="X11" s="21">
        <v>600822.59999999963</v>
      </c>
      <c r="Y11" s="22">
        <v>59349.256427999899</v>
      </c>
      <c r="Z11" s="23">
        <v>40798.248350999987</v>
      </c>
      <c r="AA11" s="21">
        <v>440174.40000000037</v>
      </c>
      <c r="AB11" s="22">
        <v>41063.869776000014</v>
      </c>
      <c r="AC11" s="23">
        <v>26989.103850000003</v>
      </c>
      <c r="AD11" s="21">
        <v>609511.79999999946</v>
      </c>
      <c r="AE11" s="22">
        <v>55191.293489999844</v>
      </c>
      <c r="AF11" s="23">
        <v>29639.886128999984</v>
      </c>
      <c r="AG11" s="21">
        <v>604820.69999999914</v>
      </c>
      <c r="AH11" s="22">
        <v>56423.723102999953</v>
      </c>
      <c r="AI11" s="23">
        <v>32526.801746999994</v>
      </c>
      <c r="AJ11" s="21">
        <v>590451.89999999921</v>
      </c>
      <c r="AK11" s="22">
        <v>56707.00047599995</v>
      </c>
      <c r="AL11" s="23">
        <v>35880.828351000069</v>
      </c>
      <c r="AM11" s="21">
        <v>605189.70000000007</v>
      </c>
      <c r="AN11" s="22">
        <v>58122.418788000032</v>
      </c>
      <c r="AO11" s="23">
        <v>36689.02857900002</v>
      </c>
      <c r="AP11" s="21">
        <v>703033.80000000063</v>
      </c>
      <c r="AQ11" s="22">
        <v>67519.366152000104</v>
      </c>
      <c r="AR11" s="23">
        <v>40408.713248999942</v>
      </c>
      <c r="AS11" s="21">
        <v>603480.90000000119</v>
      </c>
      <c r="AT11" s="22">
        <v>57958.305635999954</v>
      </c>
      <c r="AU11" s="23">
        <v>33379.917504000012</v>
      </c>
      <c r="AV11" s="21">
        <v>715362.2999999976</v>
      </c>
      <c r="AW11" s="22">
        <v>72623.580695999335</v>
      </c>
      <c r="AX11" s="23">
        <v>48211.185531000025</v>
      </c>
    </row>
    <row r="12" spans="1:50" x14ac:dyDescent="0.25">
      <c r="A12" s="16">
        <v>9</v>
      </c>
      <c r="B12" s="17" t="s">
        <v>683</v>
      </c>
      <c r="C12" s="160">
        <v>71</v>
      </c>
      <c r="D12" s="79">
        <v>0.99</v>
      </c>
      <c r="E12" s="79" t="s">
        <v>293</v>
      </c>
      <c r="F12" s="74">
        <v>41015</v>
      </c>
      <c r="G12" s="74">
        <v>41015</v>
      </c>
      <c r="H12" s="72" t="s">
        <v>299</v>
      </c>
      <c r="I12" s="70">
        <f t="shared" si="2"/>
        <v>7471165.5999999996</v>
      </c>
      <c r="J12" s="18">
        <f t="shared" si="0"/>
        <v>746676.54226400005</v>
      </c>
      <c r="K12" s="19">
        <f t="shared" si="3"/>
        <v>9.9941104539832459E-2</v>
      </c>
      <c r="L12" s="11">
        <f t="shared" si="1"/>
        <v>473907.470997</v>
      </c>
      <c r="M12" s="12">
        <v>37333.85</v>
      </c>
      <c r="N12" s="129">
        <f t="shared" si="4"/>
        <v>436573.62099700002</v>
      </c>
      <c r="O12" s="21">
        <v>718141.00000000116</v>
      </c>
      <c r="P12" s="22">
        <v>82758.568839999789</v>
      </c>
      <c r="Q12" s="23">
        <v>46881.977087999992</v>
      </c>
      <c r="R12" s="21">
        <v>670513.19999999949</v>
      </c>
      <c r="S12" s="22">
        <v>73588.823699999979</v>
      </c>
      <c r="T12" s="23">
        <v>53704.020397000022</v>
      </c>
      <c r="U12" s="21">
        <v>709008.30000000016</v>
      </c>
      <c r="V12" s="22">
        <v>73928.295441000111</v>
      </c>
      <c r="W12" s="23">
        <v>52790.162218999998</v>
      </c>
      <c r="X12" s="21">
        <v>675813.00000000023</v>
      </c>
      <c r="Y12" s="22">
        <v>66756.808140000227</v>
      </c>
      <c r="Z12" s="23">
        <v>46037.725509000033</v>
      </c>
      <c r="AA12" s="21">
        <v>580876.50000000012</v>
      </c>
      <c r="AB12" s="22">
        <v>54189.968685000109</v>
      </c>
      <c r="AC12" s="23">
        <v>34360.531792999958</v>
      </c>
      <c r="AD12" s="21">
        <v>502577.89999999967</v>
      </c>
      <c r="AE12" s="22">
        <v>45508.42884499998</v>
      </c>
      <c r="AF12" s="23">
        <v>24627.85752799999</v>
      </c>
      <c r="AG12" s="21">
        <v>372851.69999999995</v>
      </c>
      <c r="AH12" s="22">
        <v>34783.335092999972</v>
      </c>
      <c r="AI12" s="23">
        <v>19862.165106999993</v>
      </c>
      <c r="AJ12" s="21">
        <v>562237.90000000061</v>
      </c>
      <c r="AK12" s="22">
        <v>53997.327916000002</v>
      </c>
      <c r="AL12" s="23">
        <v>34280.682407999964</v>
      </c>
      <c r="AM12" s="21">
        <v>588566.49999999977</v>
      </c>
      <c r="AN12" s="22">
        <v>56525.926660000063</v>
      </c>
      <c r="AO12" s="23">
        <v>35651.379965000015</v>
      </c>
      <c r="AP12" s="21">
        <v>702579.40000000049</v>
      </c>
      <c r="AQ12" s="22">
        <v>67475.725575999822</v>
      </c>
      <c r="AR12" s="23">
        <v>40309.926928000001</v>
      </c>
      <c r="AS12" s="21">
        <v>683658.19999999949</v>
      </c>
      <c r="AT12" s="22">
        <v>65658.533527999985</v>
      </c>
      <c r="AU12" s="23">
        <v>37988.481850000011</v>
      </c>
      <c r="AV12" s="21">
        <v>704341.9999999993</v>
      </c>
      <c r="AW12" s="22">
        <v>71504.799840000051</v>
      </c>
      <c r="AX12" s="23">
        <v>47412.560205000002</v>
      </c>
    </row>
    <row r="13" spans="1:50" x14ac:dyDescent="0.25">
      <c r="A13" s="16">
        <v>10</v>
      </c>
      <c r="B13" s="17" t="s">
        <v>683</v>
      </c>
      <c r="C13" s="160">
        <v>72</v>
      </c>
      <c r="D13" s="79">
        <v>0.99</v>
      </c>
      <c r="E13" s="79" t="s">
        <v>293</v>
      </c>
      <c r="F13" s="74">
        <v>41061</v>
      </c>
      <c r="G13" s="74">
        <v>41061</v>
      </c>
      <c r="H13" s="72" t="s">
        <v>300</v>
      </c>
      <c r="I13" s="70">
        <f t="shared" si="2"/>
        <v>6849738</v>
      </c>
      <c r="J13" s="18">
        <f t="shared" si="0"/>
        <v>682209.10230300005</v>
      </c>
      <c r="K13" s="19">
        <f t="shared" si="3"/>
        <v>9.9596379059023868E-2</v>
      </c>
      <c r="L13" s="11">
        <f t="shared" si="1"/>
        <v>429304.0535460001</v>
      </c>
      <c r="M13" s="12">
        <v>34110.459999999992</v>
      </c>
      <c r="N13" s="129">
        <f t="shared" si="4"/>
        <v>395193.59354600008</v>
      </c>
      <c r="O13" s="21">
        <v>707446.20000000042</v>
      </c>
      <c r="P13" s="22">
        <v>81526.100087999876</v>
      </c>
      <c r="Q13" s="23">
        <v>46169.705109000024</v>
      </c>
      <c r="R13" s="21">
        <v>662740.79999999923</v>
      </c>
      <c r="S13" s="22">
        <v>72735.802800000281</v>
      </c>
      <c r="T13" s="23">
        <v>53081.352254999962</v>
      </c>
      <c r="U13" s="21">
        <v>685641.89999999944</v>
      </c>
      <c r="V13" s="22">
        <v>71491.880913000015</v>
      </c>
      <c r="W13" s="23">
        <v>50945.786016000049</v>
      </c>
      <c r="X13" s="21">
        <v>629053.80000000133</v>
      </c>
      <c r="Y13" s="22">
        <v>62137.934363999957</v>
      </c>
      <c r="Z13" s="23">
        <v>42730.214868000046</v>
      </c>
      <c r="AA13" s="21">
        <v>449780.40000000008</v>
      </c>
      <c r="AB13" s="22">
        <v>41960.013516000014</v>
      </c>
      <c r="AC13" s="23">
        <v>27563.471852999992</v>
      </c>
      <c r="AD13" s="21">
        <v>587025.59999999916</v>
      </c>
      <c r="AE13" s="22">
        <v>53155.168080000003</v>
      </c>
      <c r="AF13" s="23">
        <v>28177.666262999999</v>
      </c>
      <c r="AG13" s="21">
        <v>590332.20000000065</v>
      </c>
      <c r="AH13" s="22">
        <v>55072.090938000001</v>
      </c>
      <c r="AI13" s="23">
        <v>31582.893441000011</v>
      </c>
      <c r="AJ13" s="21">
        <v>584618.09999999974</v>
      </c>
      <c r="AK13" s="22">
        <v>56146.722323999995</v>
      </c>
      <c r="AL13" s="23">
        <v>35570.41644000003</v>
      </c>
      <c r="AM13" s="21">
        <v>599958.00000000035</v>
      </c>
      <c r="AN13" s="22">
        <v>57619.966320000043</v>
      </c>
      <c r="AO13" s="23">
        <v>36487.482128999996</v>
      </c>
      <c r="AP13" s="21">
        <v>684444.60000000021</v>
      </c>
      <c r="AQ13" s="22">
        <v>65734.059384000153</v>
      </c>
      <c r="AR13" s="23">
        <v>39322.996920000034</v>
      </c>
      <c r="AS13" s="21">
        <v>594287.39999999967</v>
      </c>
      <c r="AT13" s="22">
        <v>57075.361895999908</v>
      </c>
      <c r="AU13" s="23">
        <v>32846.493027000011</v>
      </c>
      <c r="AV13" s="21">
        <v>74409.000000000029</v>
      </c>
      <c r="AW13" s="22">
        <v>7554.0016800000039</v>
      </c>
      <c r="AX13" s="23">
        <v>4825.5752249999996</v>
      </c>
    </row>
    <row r="14" spans="1:50" x14ac:dyDescent="0.25">
      <c r="A14" s="16">
        <v>11</v>
      </c>
      <c r="B14" s="17" t="s">
        <v>684</v>
      </c>
      <c r="C14" s="160">
        <v>73</v>
      </c>
      <c r="D14" s="79">
        <v>0.80200000000000005</v>
      </c>
      <c r="E14" s="79" t="s">
        <v>293</v>
      </c>
      <c r="F14" s="74">
        <v>41270</v>
      </c>
      <c r="G14" s="74">
        <v>41305</v>
      </c>
      <c r="H14" s="72" t="s">
        <v>301</v>
      </c>
      <c r="I14" s="70">
        <f t="shared" si="2"/>
        <v>2077391.6000000006</v>
      </c>
      <c r="J14" s="18">
        <f t="shared" si="0"/>
        <v>217763.81096999993</v>
      </c>
      <c r="K14" s="19">
        <f t="shared" si="3"/>
        <v>0.10482559521757952</v>
      </c>
      <c r="L14" s="11">
        <f t="shared" si="1"/>
        <v>141653.55405000006</v>
      </c>
      <c r="M14" s="12">
        <v>10888.18</v>
      </c>
      <c r="N14" s="129">
        <f t="shared" si="4"/>
        <v>130765.37405000007</v>
      </c>
      <c r="O14" s="21">
        <v>384336.6999999999</v>
      </c>
      <c r="P14" s="22">
        <v>44290.96130800002</v>
      </c>
      <c r="Q14" s="23">
        <v>24382.493738000034</v>
      </c>
      <c r="R14" s="21">
        <v>454256.60000000027</v>
      </c>
      <c r="S14" s="22">
        <v>49854.661849999989</v>
      </c>
      <c r="T14" s="23">
        <v>36412.858391000009</v>
      </c>
      <c r="U14" s="21">
        <v>435764.40000000008</v>
      </c>
      <c r="V14" s="22">
        <v>45437.15398799994</v>
      </c>
      <c r="W14" s="23">
        <v>32235.482992000012</v>
      </c>
      <c r="X14" s="21">
        <v>241420.10000000015</v>
      </c>
      <c r="Y14" s="22">
        <v>23847.477478000019</v>
      </c>
      <c r="Z14" s="23">
        <v>16205.938012000006</v>
      </c>
      <c r="AA14" s="21">
        <v>3207.4</v>
      </c>
      <c r="AB14" s="22">
        <v>299.218346</v>
      </c>
      <c r="AC14" s="23">
        <v>176.97672800000001</v>
      </c>
      <c r="AD14" s="21">
        <v>0</v>
      </c>
      <c r="AE14" s="22">
        <v>0</v>
      </c>
      <c r="AF14" s="23">
        <v>0</v>
      </c>
      <c r="AG14" s="21">
        <v>0</v>
      </c>
      <c r="AH14" s="22">
        <v>0</v>
      </c>
      <c r="AI14" s="23">
        <v>0</v>
      </c>
      <c r="AJ14" s="21">
        <v>0</v>
      </c>
      <c r="AK14" s="22">
        <v>0</v>
      </c>
      <c r="AL14" s="23">
        <v>0</v>
      </c>
      <c r="AM14" s="21">
        <v>0</v>
      </c>
      <c r="AN14" s="22">
        <v>0</v>
      </c>
      <c r="AO14" s="23">
        <v>0</v>
      </c>
      <c r="AP14" s="21">
        <v>247412.10000000015</v>
      </c>
      <c r="AQ14" s="22">
        <v>23761.458083999991</v>
      </c>
      <c r="AR14" s="23">
        <v>14064.993433000005</v>
      </c>
      <c r="AS14" s="21">
        <v>237091.50000000023</v>
      </c>
      <c r="AT14" s="22">
        <v>22770.267659999969</v>
      </c>
      <c r="AU14" s="23">
        <v>12920.133542000009</v>
      </c>
      <c r="AV14" s="21">
        <v>73902.8</v>
      </c>
      <c r="AW14" s="22">
        <v>7502.6122559999958</v>
      </c>
      <c r="AX14" s="23">
        <v>5254.6772139999994</v>
      </c>
    </row>
    <row r="15" spans="1:50" x14ac:dyDescent="0.25">
      <c r="A15" s="16">
        <v>12</v>
      </c>
      <c r="B15" s="17" t="s">
        <v>244</v>
      </c>
      <c r="C15" s="160">
        <v>74</v>
      </c>
      <c r="D15" s="79">
        <v>3.9</v>
      </c>
      <c r="E15" s="79" t="s">
        <v>293</v>
      </c>
      <c r="F15" s="74">
        <v>39923</v>
      </c>
      <c r="G15" s="74">
        <v>39923</v>
      </c>
      <c r="H15" s="72" t="s">
        <v>302</v>
      </c>
      <c r="I15" s="70">
        <f t="shared" si="2"/>
        <v>30609657.000000015</v>
      </c>
      <c r="J15" s="18">
        <f t="shared" si="0"/>
        <v>2579580.2630999973</v>
      </c>
      <c r="K15" s="19">
        <f t="shared" si="3"/>
        <v>8.4273412900379638E-2</v>
      </c>
      <c r="L15" s="11">
        <f t="shared" si="1"/>
        <v>1462879.851027</v>
      </c>
      <c r="M15" s="12">
        <v>128979.01000000001</v>
      </c>
      <c r="N15" s="129">
        <f t="shared" si="4"/>
        <v>1333900.841027</v>
      </c>
      <c r="O15" s="21">
        <v>2797135.5000000028</v>
      </c>
      <c r="P15" s="22">
        <v>275350.018619999</v>
      </c>
      <c r="Q15" s="23">
        <v>134691.43394399999</v>
      </c>
      <c r="R15" s="21">
        <v>2661013.5000000019</v>
      </c>
      <c r="S15" s="22">
        <v>248591.88116999937</v>
      </c>
      <c r="T15" s="23">
        <v>169719.66148500014</v>
      </c>
      <c r="U15" s="21">
        <v>2826667.8000000021</v>
      </c>
      <c r="V15" s="22">
        <v>249877.43351999955</v>
      </c>
      <c r="W15" s="23">
        <v>165799.35533100009</v>
      </c>
      <c r="X15" s="21">
        <v>2563140.3000000003</v>
      </c>
      <c r="Y15" s="22">
        <v>213714.63821399998</v>
      </c>
      <c r="Z15" s="23">
        <v>134494.81854900008</v>
      </c>
      <c r="AA15" s="21">
        <v>2410602.600000001</v>
      </c>
      <c r="AB15" s="22">
        <v>188894.81973599989</v>
      </c>
      <c r="AC15" s="23">
        <v>108647.34582599989</v>
      </c>
      <c r="AD15" s="21">
        <v>1795821.600000001</v>
      </c>
      <c r="AE15" s="22">
        <v>136213.0683600003</v>
      </c>
      <c r="AF15" s="23">
        <v>59869.518402000045</v>
      </c>
      <c r="AG15" s="21">
        <v>2171679.9000000083</v>
      </c>
      <c r="AH15" s="22">
        <v>170172.83696400019</v>
      </c>
      <c r="AI15" s="23">
        <v>84313.933140000081</v>
      </c>
      <c r="AJ15" s="21">
        <v>2373559.7999999975</v>
      </c>
      <c r="AK15" s="22">
        <v>191949.78102600091</v>
      </c>
      <c r="AL15" s="23">
        <v>107742.98893499984</v>
      </c>
      <c r="AM15" s="21">
        <v>2498890.7999999993</v>
      </c>
      <c r="AN15" s="22">
        <v>202085.29899599947</v>
      </c>
      <c r="AO15" s="23">
        <v>115522.60145400005</v>
      </c>
      <c r="AP15" s="21">
        <v>2864636.0999999982</v>
      </c>
      <c r="AQ15" s="22">
        <v>231663.12140699965</v>
      </c>
      <c r="AR15" s="23">
        <v>121398.24455399998</v>
      </c>
      <c r="AS15" s="21">
        <v>2771175.6000000006</v>
      </c>
      <c r="AT15" s="22">
        <v>224104.9707719991</v>
      </c>
      <c r="AU15" s="23">
        <v>111991.79271600001</v>
      </c>
      <c r="AV15" s="21">
        <v>2875333.4999999986</v>
      </c>
      <c r="AW15" s="22">
        <v>246962.39431499984</v>
      </c>
      <c r="AX15" s="23">
        <v>148688.15669099992</v>
      </c>
    </row>
    <row r="16" spans="1:50" x14ac:dyDescent="0.25">
      <c r="A16" s="16">
        <v>13</v>
      </c>
      <c r="B16" s="17" t="s">
        <v>245</v>
      </c>
      <c r="C16" s="160">
        <v>377</v>
      </c>
      <c r="D16" s="79">
        <v>0.25</v>
      </c>
      <c r="E16" s="79" t="s">
        <v>293</v>
      </c>
      <c r="F16" s="81">
        <v>41891</v>
      </c>
      <c r="G16" s="81">
        <v>41891</v>
      </c>
      <c r="H16" s="72" t="s">
        <v>601</v>
      </c>
      <c r="I16" s="70">
        <f t="shared" si="2"/>
        <v>1416527.52</v>
      </c>
      <c r="J16" s="18">
        <f t="shared" si="0"/>
        <v>152102.34633576008</v>
      </c>
      <c r="K16" s="19">
        <f t="shared" si="3"/>
        <v>0.10737690880566873</v>
      </c>
      <c r="L16" s="11">
        <f t="shared" si="1"/>
        <v>100310.98174943998</v>
      </c>
      <c r="M16" s="12">
        <v>22815.350000000006</v>
      </c>
      <c r="N16" s="129">
        <f t="shared" si="4"/>
        <v>77495.63174943997</v>
      </c>
      <c r="O16" s="21">
        <v>157121.82599999994</v>
      </c>
      <c r="P16" s="22">
        <v>19410.83038404</v>
      </c>
      <c r="Q16" s="23">
        <v>11605.494322800012</v>
      </c>
      <c r="R16" s="21">
        <v>125799.81599999983</v>
      </c>
      <c r="S16" s="22">
        <v>14801.606350559989</v>
      </c>
      <c r="T16" s="23">
        <v>11070.342171359993</v>
      </c>
      <c r="U16" s="21">
        <v>110076.35400000005</v>
      </c>
      <c r="V16" s="22">
        <v>12304.334850120018</v>
      </c>
      <c r="W16" s="23">
        <v>8981.9005039799958</v>
      </c>
      <c r="X16" s="21">
        <v>156452.74199999994</v>
      </c>
      <c r="Y16" s="22">
        <v>16566.780850380012</v>
      </c>
      <c r="Z16" s="23">
        <v>11770.19404200001</v>
      </c>
      <c r="AA16" s="21">
        <v>123950.20799999993</v>
      </c>
      <c r="AB16" s="22">
        <v>12396.260302080002</v>
      </c>
      <c r="AC16" s="23">
        <v>8601.1003469999978</v>
      </c>
      <c r="AD16" s="21">
        <v>101526.61199999998</v>
      </c>
      <c r="AE16" s="22">
        <v>9855.1882268400223</v>
      </c>
      <c r="AF16" s="23">
        <v>5754.3769805399888</v>
      </c>
      <c r="AG16" s="21">
        <v>109057.15200000003</v>
      </c>
      <c r="AH16" s="22">
        <v>10906.805771520012</v>
      </c>
      <c r="AI16" s="23">
        <v>6725.2738212599979</v>
      </c>
      <c r="AJ16" s="21">
        <v>0</v>
      </c>
      <c r="AK16" s="22">
        <v>0</v>
      </c>
      <c r="AL16" s="23">
        <v>0</v>
      </c>
      <c r="AM16" s="21">
        <v>17108.91</v>
      </c>
      <c r="AN16" s="22">
        <v>1761.3622845000002</v>
      </c>
      <c r="AO16" s="23">
        <v>1154.2769637599999</v>
      </c>
      <c r="AP16" s="21">
        <v>164752.32600000006</v>
      </c>
      <c r="AQ16" s="22">
        <v>16961.251961699978</v>
      </c>
      <c r="AR16" s="23">
        <v>10575.965618939992</v>
      </c>
      <c r="AS16" s="21">
        <v>174916.32600000012</v>
      </c>
      <c r="AT16" s="22">
        <v>18007.635761700021</v>
      </c>
      <c r="AU16" s="23">
        <v>10917.369694919986</v>
      </c>
      <c r="AV16" s="21">
        <v>175765.24800000014</v>
      </c>
      <c r="AW16" s="22">
        <v>19130.289592320001</v>
      </c>
      <c r="AX16" s="23">
        <v>13154.687282880001</v>
      </c>
    </row>
    <row r="17" spans="1:50" x14ac:dyDescent="0.25">
      <c r="A17" s="16">
        <v>14</v>
      </c>
      <c r="B17" s="17" t="s">
        <v>685</v>
      </c>
      <c r="C17" s="160">
        <v>82</v>
      </c>
      <c r="D17" s="79">
        <v>0.122</v>
      </c>
      <c r="E17" s="79" t="s">
        <v>293</v>
      </c>
      <c r="F17" s="74">
        <v>37743</v>
      </c>
      <c r="G17" s="74">
        <v>39873</v>
      </c>
      <c r="H17" s="72" t="s">
        <v>303</v>
      </c>
      <c r="I17" s="70">
        <f t="shared" si="2"/>
        <v>632343.57149999996</v>
      </c>
      <c r="J17" s="18">
        <f t="shared" si="0"/>
        <v>73270.405832965</v>
      </c>
      <c r="K17" s="19">
        <f t="shared" si="3"/>
        <v>0.1158711958740376</v>
      </c>
      <c r="L17" s="11">
        <f t="shared" si="1"/>
        <v>50988.505466574999</v>
      </c>
      <c r="M17" s="12">
        <v>3663.5</v>
      </c>
      <c r="N17" s="129">
        <f t="shared" si="4"/>
        <v>47325.005466574999</v>
      </c>
      <c r="O17" s="21">
        <v>14225.253000000002</v>
      </c>
      <c r="P17" s="22">
        <v>1912.8697709100004</v>
      </c>
      <c r="Q17" s="23">
        <v>1464.9306857249994</v>
      </c>
      <c r="R17" s="21">
        <v>78726.458499999993</v>
      </c>
      <c r="S17" s="22">
        <v>10081.71027550999</v>
      </c>
      <c r="T17" s="23">
        <v>7748.4936086649959</v>
      </c>
      <c r="U17" s="21">
        <v>59686.64250000006</v>
      </c>
      <c r="V17" s="22">
        <v>7261.4769265500026</v>
      </c>
      <c r="W17" s="23">
        <v>5514.5744408600021</v>
      </c>
      <c r="X17" s="21">
        <v>80896.260499999989</v>
      </c>
      <c r="Y17" s="22">
        <v>9324.102985229998</v>
      </c>
      <c r="Z17" s="23">
        <v>6834.8158617800073</v>
      </c>
      <c r="AA17" s="21">
        <v>44954.430499999988</v>
      </c>
      <c r="AB17" s="22">
        <v>4893.2897599249982</v>
      </c>
      <c r="AC17" s="23">
        <v>3249.3154312349998</v>
      </c>
      <c r="AD17" s="21">
        <v>43459.238500000007</v>
      </c>
      <c r="AE17" s="22">
        <v>4591.468547524998</v>
      </c>
      <c r="AF17" s="23">
        <v>2699.9156758249974</v>
      </c>
      <c r="AG17" s="21">
        <v>38594.996500000001</v>
      </c>
      <c r="AH17" s="22">
        <v>4201.0653690250001</v>
      </c>
      <c r="AI17" s="23">
        <v>2614.2834922050024</v>
      </c>
      <c r="AJ17" s="21">
        <v>24521.036999999993</v>
      </c>
      <c r="AK17" s="22">
        <v>2747.8274062200007</v>
      </c>
      <c r="AL17" s="23">
        <v>1858.2205803949994</v>
      </c>
      <c r="AM17" s="21">
        <v>26002.267000000025</v>
      </c>
      <c r="AN17" s="22">
        <v>2913.8140400199986</v>
      </c>
      <c r="AO17" s="23">
        <v>1915.6221097549992</v>
      </c>
      <c r="AP17" s="21">
        <v>58410.547499999979</v>
      </c>
      <c r="AQ17" s="22">
        <v>6545.485952850001</v>
      </c>
      <c r="AR17" s="23">
        <v>4287.5079103450007</v>
      </c>
      <c r="AS17" s="21">
        <v>77478.700499999948</v>
      </c>
      <c r="AT17" s="22">
        <v>8682.2631780300053</v>
      </c>
      <c r="AU17" s="23">
        <v>5602.5621606599989</v>
      </c>
      <c r="AV17" s="21">
        <v>85387.739499999865</v>
      </c>
      <c r="AW17" s="22">
        <v>10115.031621169994</v>
      </c>
      <c r="AX17" s="23">
        <v>7198.2635091249986</v>
      </c>
    </row>
    <row r="18" spans="1:50" x14ac:dyDescent="0.25">
      <c r="A18" s="16">
        <v>15</v>
      </c>
      <c r="B18" s="17" t="s">
        <v>685</v>
      </c>
      <c r="C18" s="160">
        <v>83</v>
      </c>
      <c r="D18" s="79">
        <v>1.27</v>
      </c>
      <c r="E18" s="79" t="s">
        <v>293</v>
      </c>
      <c r="F18" s="74">
        <v>37589</v>
      </c>
      <c r="G18" s="74">
        <v>39873</v>
      </c>
      <c r="H18" s="72" t="s">
        <v>304</v>
      </c>
      <c r="I18" s="70">
        <f t="shared" si="2"/>
        <v>0</v>
      </c>
      <c r="J18" s="18">
        <f t="shared" si="0"/>
        <v>0</v>
      </c>
      <c r="K18" s="19" t="e">
        <f t="shared" si="3"/>
        <v>#DIV/0!</v>
      </c>
      <c r="L18" s="11">
        <f t="shared" si="1"/>
        <v>0</v>
      </c>
      <c r="M18" s="12">
        <v>0</v>
      </c>
      <c r="N18" s="129">
        <f t="shared" si="4"/>
        <v>0</v>
      </c>
      <c r="O18" s="21">
        <v>0</v>
      </c>
      <c r="P18" s="22">
        <v>0</v>
      </c>
      <c r="Q18" s="23">
        <v>0</v>
      </c>
      <c r="R18" s="21">
        <v>0</v>
      </c>
      <c r="S18" s="22">
        <v>0</v>
      </c>
      <c r="T18" s="23">
        <v>0</v>
      </c>
      <c r="U18" s="21">
        <v>0</v>
      </c>
      <c r="V18" s="22">
        <v>0</v>
      </c>
      <c r="W18" s="23">
        <v>0</v>
      </c>
      <c r="X18" s="21">
        <v>0</v>
      </c>
      <c r="Y18" s="22">
        <v>0</v>
      </c>
      <c r="Z18" s="23">
        <v>0</v>
      </c>
      <c r="AA18" s="21">
        <v>0</v>
      </c>
      <c r="AB18" s="22">
        <v>0</v>
      </c>
      <c r="AC18" s="23">
        <v>0</v>
      </c>
      <c r="AD18" s="21">
        <v>0</v>
      </c>
      <c r="AE18" s="22">
        <v>0</v>
      </c>
      <c r="AF18" s="23">
        <v>0</v>
      </c>
      <c r="AG18" s="21">
        <v>0</v>
      </c>
      <c r="AH18" s="22">
        <v>0</v>
      </c>
      <c r="AI18" s="23">
        <v>0</v>
      </c>
      <c r="AJ18" s="21">
        <v>0</v>
      </c>
      <c r="AK18" s="22">
        <v>0</v>
      </c>
      <c r="AL18" s="23">
        <v>0</v>
      </c>
      <c r="AM18" s="21">
        <v>0</v>
      </c>
      <c r="AN18" s="22">
        <v>0</v>
      </c>
      <c r="AO18" s="23">
        <v>0</v>
      </c>
      <c r="AP18" s="21">
        <v>0</v>
      </c>
      <c r="AQ18" s="22">
        <v>0</v>
      </c>
      <c r="AR18" s="23">
        <v>0</v>
      </c>
      <c r="AS18" s="21">
        <v>0</v>
      </c>
      <c r="AT18" s="22">
        <v>0</v>
      </c>
      <c r="AU18" s="23">
        <v>0</v>
      </c>
      <c r="AV18" s="21">
        <v>0</v>
      </c>
      <c r="AW18" s="22">
        <v>0</v>
      </c>
      <c r="AX18" s="23">
        <v>0</v>
      </c>
    </row>
    <row r="19" spans="1:50" x14ac:dyDescent="0.25">
      <c r="A19" s="16">
        <v>16</v>
      </c>
      <c r="B19" s="17" t="s">
        <v>686</v>
      </c>
      <c r="C19" s="160">
        <v>34</v>
      </c>
      <c r="D19" s="79">
        <v>0.6</v>
      </c>
      <c r="E19" s="79" t="s">
        <v>293</v>
      </c>
      <c r="F19" s="74">
        <v>40183</v>
      </c>
      <c r="G19" s="74">
        <v>40183</v>
      </c>
      <c r="H19" s="72" t="s">
        <v>305</v>
      </c>
      <c r="I19" s="70">
        <f t="shared" si="2"/>
        <v>3777460.2720000008</v>
      </c>
      <c r="J19" s="18">
        <f t="shared" si="0"/>
        <v>390992.33880732011</v>
      </c>
      <c r="K19" s="19">
        <f t="shared" si="3"/>
        <v>0.10350667132239796</v>
      </c>
      <c r="L19" s="11">
        <f t="shared" si="1"/>
        <v>253786.20963264001</v>
      </c>
      <c r="M19" s="12">
        <v>19549.61</v>
      </c>
      <c r="N19" s="129">
        <f t="shared" si="4"/>
        <v>234236.59963264002</v>
      </c>
      <c r="O19" s="21">
        <v>410369.79599999974</v>
      </c>
      <c r="P19" s="22">
        <v>48682.168899479984</v>
      </c>
      <c r="Q19" s="23">
        <v>28187.80648907998</v>
      </c>
      <c r="R19" s="21">
        <v>384394.27199999918</v>
      </c>
      <c r="S19" s="22">
        <v>43428.864850560007</v>
      </c>
      <c r="T19" s="23">
        <v>32036.493197639986</v>
      </c>
      <c r="U19" s="21">
        <v>408773.57999999996</v>
      </c>
      <c r="V19" s="22">
        <v>43873.66834140016</v>
      </c>
      <c r="W19" s="23">
        <v>31666.475978640025</v>
      </c>
      <c r="X19" s="21">
        <v>387157.87199999974</v>
      </c>
      <c r="Y19" s="22">
        <v>39366.212424959958</v>
      </c>
      <c r="Z19" s="23">
        <v>27468.783631920047</v>
      </c>
      <c r="AA19" s="21">
        <v>253491.73200000019</v>
      </c>
      <c r="AB19" s="22">
        <v>24342.811023959941</v>
      </c>
      <c r="AC19" s="23">
        <v>15868.802982119987</v>
      </c>
      <c r="AD19" s="21">
        <v>238714.16399999993</v>
      </c>
      <c r="AE19" s="22">
        <v>22250.547226439998</v>
      </c>
      <c r="AF19" s="23">
        <v>12149.164894559994</v>
      </c>
      <c r="AG19" s="21">
        <v>210603.28800000006</v>
      </c>
      <c r="AH19" s="22">
        <v>20224.233746639951</v>
      </c>
      <c r="AI19" s="23">
        <v>11898.84040271999</v>
      </c>
      <c r="AJ19" s="21">
        <v>224279.17200000002</v>
      </c>
      <c r="AK19" s="22">
        <v>22172.238943919972</v>
      </c>
      <c r="AL19" s="23">
        <v>14336.119621680005</v>
      </c>
      <c r="AM19" s="21">
        <v>251029.79999999996</v>
      </c>
      <c r="AN19" s="22">
        <v>24816.806027999985</v>
      </c>
      <c r="AO19" s="23">
        <v>15869.684030039985</v>
      </c>
      <c r="AP19" s="21">
        <v>398984.1360000007</v>
      </c>
      <c r="AQ19" s="22">
        <v>39443.571684960065</v>
      </c>
      <c r="AR19" s="23">
        <v>23986.251099959976</v>
      </c>
      <c r="AS19" s="21">
        <v>234443.90400000036</v>
      </c>
      <c r="AT19" s="22">
        <v>23177.124349439946</v>
      </c>
      <c r="AU19" s="23">
        <v>13718.780676720009</v>
      </c>
      <c r="AV19" s="21">
        <v>375218.55600000027</v>
      </c>
      <c r="AW19" s="22">
        <v>39214.091287560208</v>
      </c>
      <c r="AX19" s="23">
        <v>26599.006627560004</v>
      </c>
    </row>
    <row r="20" spans="1:50" x14ac:dyDescent="0.25">
      <c r="A20" s="16">
        <v>17</v>
      </c>
      <c r="B20" s="17" t="s">
        <v>686</v>
      </c>
      <c r="C20" s="160">
        <v>37</v>
      </c>
      <c r="D20" s="79">
        <v>0.28499999999999998</v>
      </c>
      <c r="E20" s="79" t="s">
        <v>293</v>
      </c>
      <c r="F20" s="74">
        <v>40541</v>
      </c>
      <c r="G20" s="74">
        <v>40541</v>
      </c>
      <c r="H20" s="72" t="s">
        <v>306</v>
      </c>
      <c r="I20" s="70">
        <f t="shared" si="2"/>
        <v>1663580.5750000004</v>
      </c>
      <c r="J20" s="18">
        <f t="shared" si="0"/>
        <v>180871.12087749969</v>
      </c>
      <c r="K20" s="19">
        <f t="shared" si="3"/>
        <v>0.10872399184962811</v>
      </c>
      <c r="L20" s="11">
        <f t="shared" si="1"/>
        <v>119881.31925400005</v>
      </c>
      <c r="M20" s="12">
        <v>9043.5500000000011</v>
      </c>
      <c r="N20" s="129">
        <f t="shared" si="4"/>
        <v>110837.76925400004</v>
      </c>
      <c r="O20" s="21">
        <v>202215.15000000005</v>
      </c>
      <c r="P20" s="22">
        <v>24981.659631000013</v>
      </c>
      <c r="Q20" s="23">
        <v>14860.822862249997</v>
      </c>
      <c r="R20" s="21">
        <v>186246.62499999977</v>
      </c>
      <c r="S20" s="22">
        <v>21913.777897500011</v>
      </c>
      <c r="T20" s="23">
        <v>16386.694072499995</v>
      </c>
      <c r="U20" s="21">
        <v>200567.20000000007</v>
      </c>
      <c r="V20" s="22">
        <v>22419.401615999992</v>
      </c>
      <c r="W20" s="23">
        <v>16433.202492250024</v>
      </c>
      <c r="X20" s="21">
        <v>166340.97500000018</v>
      </c>
      <c r="Y20" s="22">
        <v>17613.845842750008</v>
      </c>
      <c r="Z20" s="23">
        <v>12448.700084250006</v>
      </c>
      <c r="AA20" s="21">
        <v>81949.94999999991</v>
      </c>
      <c r="AB20" s="22">
        <v>8195.8144995000021</v>
      </c>
      <c r="AC20" s="23">
        <v>5402.9048182499964</v>
      </c>
      <c r="AD20" s="21">
        <v>46023.05000000001</v>
      </c>
      <c r="AE20" s="22">
        <v>4467.4574635000008</v>
      </c>
      <c r="AF20" s="23">
        <v>2406.5353527499988</v>
      </c>
      <c r="AG20" s="21">
        <v>67504.750000000044</v>
      </c>
      <c r="AH20" s="22">
        <v>6751.1500475000039</v>
      </c>
      <c r="AI20" s="23">
        <v>4074.2678552500006</v>
      </c>
      <c r="AJ20" s="21">
        <v>68779.475000000006</v>
      </c>
      <c r="AK20" s="22">
        <v>7080.8469512499942</v>
      </c>
      <c r="AL20" s="23">
        <v>4655.5442617500003</v>
      </c>
      <c r="AM20" s="21">
        <v>70772.72500000002</v>
      </c>
      <c r="AN20" s="22">
        <v>7286.0520387500037</v>
      </c>
      <c r="AO20" s="23">
        <v>4731.6424067500029</v>
      </c>
      <c r="AP20" s="21">
        <v>182381.32499999992</v>
      </c>
      <c r="AQ20" s="22">
        <v>18776.157408749899</v>
      </c>
      <c r="AR20" s="23">
        <v>11669.20661925001</v>
      </c>
      <c r="AS20" s="21">
        <v>195185.70000000007</v>
      </c>
      <c r="AT20" s="22">
        <v>20094.36781499982</v>
      </c>
      <c r="AU20" s="23">
        <v>12186.789554500003</v>
      </c>
      <c r="AV20" s="21">
        <v>195613.65000000014</v>
      </c>
      <c r="AW20" s="22">
        <v>21290.589665999971</v>
      </c>
      <c r="AX20" s="23">
        <v>14625.00887425001</v>
      </c>
    </row>
    <row r="21" spans="1:50" x14ac:dyDescent="0.25">
      <c r="A21" s="16">
        <v>18</v>
      </c>
      <c r="B21" s="17" t="s">
        <v>686</v>
      </c>
      <c r="C21" s="160">
        <v>36</v>
      </c>
      <c r="D21" s="79">
        <v>0.56999999999999995</v>
      </c>
      <c r="E21" s="79" t="s">
        <v>293</v>
      </c>
      <c r="F21" s="74">
        <v>40498</v>
      </c>
      <c r="G21" s="74">
        <v>40498</v>
      </c>
      <c r="H21" s="72" t="s">
        <v>307</v>
      </c>
      <c r="I21" s="70">
        <f t="shared" si="2"/>
        <v>3502960.6749999998</v>
      </c>
      <c r="J21" s="18">
        <f t="shared" si="0"/>
        <v>363964.8362745</v>
      </c>
      <c r="K21" s="19">
        <f t="shared" si="3"/>
        <v>0.10390206172511486</v>
      </c>
      <c r="L21" s="11">
        <f t="shared" si="1"/>
        <v>234252.10127124999</v>
      </c>
      <c r="M21" s="12">
        <v>18198.22</v>
      </c>
      <c r="N21" s="129">
        <f t="shared" si="4"/>
        <v>216053.88127124999</v>
      </c>
      <c r="O21" s="21">
        <v>408844.54999999981</v>
      </c>
      <c r="P21" s="22">
        <v>48501.228966500043</v>
      </c>
      <c r="Q21" s="23">
        <v>27953.768174749977</v>
      </c>
      <c r="R21" s="21">
        <v>348530.45000000019</v>
      </c>
      <c r="S21" s="22">
        <v>39376.970240999901</v>
      </c>
      <c r="T21" s="23">
        <v>29022.93574674999</v>
      </c>
      <c r="U21" s="21">
        <v>393305.60000000079</v>
      </c>
      <c r="V21" s="22">
        <v>42213.490047999971</v>
      </c>
      <c r="W21" s="23">
        <v>30376.348117500009</v>
      </c>
      <c r="X21" s="21">
        <v>333654.92499999964</v>
      </c>
      <c r="Y21" s="22">
        <v>33926.032773999999</v>
      </c>
      <c r="Z21" s="23">
        <v>23543.673177249962</v>
      </c>
      <c r="AA21" s="21">
        <v>168451.57499999972</v>
      </c>
      <c r="AB21" s="22">
        <v>16176.404747249995</v>
      </c>
      <c r="AC21" s="23">
        <v>10410.337864749999</v>
      </c>
      <c r="AD21" s="21">
        <v>164083.87500000009</v>
      </c>
      <c r="AE21" s="22">
        <v>15294.257988749974</v>
      </c>
      <c r="AF21" s="23">
        <v>8199.8511127499933</v>
      </c>
      <c r="AG21" s="21">
        <v>167373.47499999971</v>
      </c>
      <c r="AH21" s="22">
        <v>16072.874804249977</v>
      </c>
      <c r="AI21" s="23">
        <v>9443.5755832499854</v>
      </c>
      <c r="AJ21" s="21">
        <v>169020.97500000003</v>
      </c>
      <c r="AK21" s="22">
        <v>16709.4135885</v>
      </c>
      <c r="AL21" s="23">
        <v>10626.274490750002</v>
      </c>
      <c r="AM21" s="21">
        <v>194735.40000000008</v>
      </c>
      <c r="AN21" s="22">
        <v>19251.541643999954</v>
      </c>
      <c r="AO21" s="23">
        <v>12191.099121249996</v>
      </c>
      <c r="AP21" s="21">
        <v>376511</v>
      </c>
      <c r="AQ21" s="22">
        <v>37221.877460000142</v>
      </c>
      <c r="AR21" s="23">
        <v>22486.988108250036</v>
      </c>
      <c r="AS21" s="21">
        <v>377866.42500000016</v>
      </c>
      <c r="AT21" s="22">
        <v>37355.874775500131</v>
      </c>
      <c r="AU21" s="23">
        <v>21901.010410499985</v>
      </c>
      <c r="AV21" s="21">
        <v>400582.42499999993</v>
      </c>
      <c r="AW21" s="22">
        <v>41864.869236749881</v>
      </c>
      <c r="AX21" s="23">
        <v>28096.239363500026</v>
      </c>
    </row>
    <row r="22" spans="1:50" x14ac:dyDescent="0.25">
      <c r="A22" s="16">
        <v>19</v>
      </c>
      <c r="B22" s="17" t="s">
        <v>686</v>
      </c>
      <c r="C22" s="160">
        <v>35</v>
      </c>
      <c r="D22" s="79">
        <v>0.6</v>
      </c>
      <c r="E22" s="79" t="s">
        <v>293</v>
      </c>
      <c r="F22" s="74">
        <v>39542</v>
      </c>
      <c r="G22" s="74">
        <v>39542</v>
      </c>
      <c r="H22" s="72" t="s">
        <v>308</v>
      </c>
      <c r="I22" s="70">
        <f t="shared" si="2"/>
        <v>4444529.9454320017</v>
      </c>
      <c r="J22" s="18">
        <f t="shared" si="0"/>
        <v>453005.64757550042</v>
      </c>
      <c r="K22" s="19">
        <f t="shared" si="3"/>
        <v>0.10192430991292803</v>
      </c>
      <c r="L22" s="11">
        <f t="shared" si="1"/>
        <v>291840.89938836748</v>
      </c>
      <c r="M22" s="12">
        <v>22650.289999999997</v>
      </c>
      <c r="N22" s="129">
        <f t="shared" si="4"/>
        <v>269190.60938836751</v>
      </c>
      <c r="O22" s="21">
        <v>369291.73643999913</v>
      </c>
      <c r="P22" s="22">
        <v>43809.078693877324</v>
      </c>
      <c r="Q22" s="23">
        <v>25274.376053256234</v>
      </c>
      <c r="R22" s="21">
        <v>284288.75352799997</v>
      </c>
      <c r="S22" s="22">
        <v>32118.943373593462</v>
      </c>
      <c r="T22" s="23">
        <v>23850.143004560232</v>
      </c>
      <c r="U22" s="21">
        <v>382457.04541599995</v>
      </c>
      <c r="V22" s="22">
        <v>41049.114684499305</v>
      </c>
      <c r="W22" s="23">
        <v>29624.018675604217</v>
      </c>
      <c r="X22" s="21">
        <v>387548.26</v>
      </c>
      <c r="Y22" s="22">
        <v>39405.910000000003</v>
      </c>
      <c r="Z22" s="23">
        <v>27514.594327700033</v>
      </c>
      <c r="AA22" s="21">
        <v>398792.69343200023</v>
      </c>
      <c r="AB22" s="22">
        <v>38296.062350274908</v>
      </c>
      <c r="AC22" s="23">
        <v>25310.027516510723</v>
      </c>
      <c r="AD22" s="21">
        <v>374261.4600240002</v>
      </c>
      <c r="AE22" s="22">
        <v>34884.910688836993</v>
      </c>
      <c r="AF22" s="23">
        <v>19596.000479600814</v>
      </c>
      <c r="AG22" s="21">
        <v>351396.01341599965</v>
      </c>
      <c r="AH22" s="22">
        <v>33744.559168338419</v>
      </c>
      <c r="AI22" s="23">
        <v>20261.107836296062</v>
      </c>
      <c r="AJ22" s="21">
        <v>357738.05243600055</v>
      </c>
      <c r="AK22" s="22">
        <v>35365.983863822919</v>
      </c>
      <c r="AL22" s="23">
        <v>22961.05167503321</v>
      </c>
      <c r="AM22" s="21">
        <v>365756.27662000107</v>
      </c>
      <c r="AN22" s="22">
        <v>36158.665506653197</v>
      </c>
      <c r="AO22" s="23">
        <v>23477.98412971447</v>
      </c>
      <c r="AP22" s="21">
        <v>398646.4543080001</v>
      </c>
      <c r="AQ22" s="22">
        <v>39410.18847288892</v>
      </c>
      <c r="AR22" s="23">
        <v>24116.849514817848</v>
      </c>
      <c r="AS22" s="21">
        <v>383260.55568800069</v>
      </c>
      <c r="AT22" s="22">
        <v>37889.138535315695</v>
      </c>
      <c r="AU22" s="23">
        <v>22371.66522542074</v>
      </c>
      <c r="AV22" s="21">
        <v>391092.6441240001</v>
      </c>
      <c r="AW22" s="22">
        <v>40873.092237399287</v>
      </c>
      <c r="AX22" s="23">
        <v>27483.080949852956</v>
      </c>
    </row>
    <row r="23" spans="1:50" x14ac:dyDescent="0.25">
      <c r="A23" s="16">
        <v>20</v>
      </c>
      <c r="B23" s="17" t="s">
        <v>686</v>
      </c>
      <c r="C23" s="160">
        <v>38</v>
      </c>
      <c r="D23" s="79">
        <v>3.9</v>
      </c>
      <c r="E23" s="79" t="s">
        <v>293</v>
      </c>
      <c r="F23" s="74">
        <v>36229</v>
      </c>
      <c r="G23" s="74">
        <v>39401</v>
      </c>
      <c r="H23" s="72" t="s">
        <v>309</v>
      </c>
      <c r="I23" s="70">
        <f t="shared" si="2"/>
        <v>15057446.100000001</v>
      </c>
      <c r="J23" s="18">
        <f t="shared" si="0"/>
        <v>1325714.485971</v>
      </c>
      <c r="K23" s="19">
        <f t="shared" si="3"/>
        <v>8.8043780941776034E-2</v>
      </c>
      <c r="L23" s="11">
        <f t="shared" si="1"/>
        <v>772987.50667500007</v>
      </c>
      <c r="M23" s="12">
        <v>66285.72</v>
      </c>
      <c r="N23" s="129">
        <f t="shared" si="4"/>
        <v>706701.7866750001</v>
      </c>
      <c r="O23" s="21">
        <v>2519099.3999999976</v>
      </c>
      <c r="P23" s="22">
        <v>247980.14493600006</v>
      </c>
      <c r="Q23" s="23">
        <v>120409.64144099993</v>
      </c>
      <c r="R23" s="21">
        <v>2264308.8000000007</v>
      </c>
      <c r="S23" s="22">
        <v>211531.72809600018</v>
      </c>
      <c r="T23" s="23">
        <v>144361.37415300019</v>
      </c>
      <c r="U23" s="21">
        <v>2602844.399999999</v>
      </c>
      <c r="V23" s="22">
        <v>230091.44496000002</v>
      </c>
      <c r="W23" s="23">
        <v>152240.07181200001</v>
      </c>
      <c r="X23" s="21">
        <v>1241703.2999999998</v>
      </c>
      <c r="Y23" s="22">
        <v>103533.22115399993</v>
      </c>
      <c r="Z23" s="23">
        <v>64888.239290999896</v>
      </c>
      <c r="AA23" s="21">
        <v>22544.699999999997</v>
      </c>
      <c r="AB23" s="22">
        <v>1766.6026920000004</v>
      </c>
      <c r="AC23" s="23">
        <v>1225.3266569999998</v>
      </c>
      <c r="AD23" s="21">
        <v>0</v>
      </c>
      <c r="AE23" s="22">
        <v>0</v>
      </c>
      <c r="AF23" s="23">
        <v>0</v>
      </c>
      <c r="AG23" s="21">
        <v>0</v>
      </c>
      <c r="AH23" s="22">
        <v>0</v>
      </c>
      <c r="AI23" s="23">
        <v>0</v>
      </c>
      <c r="AJ23" s="21">
        <v>0</v>
      </c>
      <c r="AK23" s="22">
        <v>0</v>
      </c>
      <c r="AL23" s="23">
        <v>0</v>
      </c>
      <c r="AM23" s="21">
        <v>0</v>
      </c>
      <c r="AN23" s="22">
        <v>0</v>
      </c>
      <c r="AO23" s="23">
        <v>0</v>
      </c>
      <c r="AP23" s="21">
        <v>1399342.1999999995</v>
      </c>
      <c r="AQ23" s="22">
        <v>113164.80371400002</v>
      </c>
      <c r="AR23" s="23">
        <v>58899.175467000001</v>
      </c>
      <c r="AS23" s="21">
        <v>2481375.9000000041</v>
      </c>
      <c r="AT23" s="22">
        <v>200668.86903300017</v>
      </c>
      <c r="AU23" s="23">
        <v>100225.93807799998</v>
      </c>
      <c r="AV23" s="21">
        <v>2526227.3999999994</v>
      </c>
      <c r="AW23" s="22">
        <v>216977.67138599986</v>
      </c>
      <c r="AX23" s="23">
        <v>130737.73977600009</v>
      </c>
    </row>
    <row r="24" spans="1:50" x14ac:dyDescent="0.25">
      <c r="A24" s="16">
        <v>21</v>
      </c>
      <c r="B24" s="17" t="s">
        <v>687</v>
      </c>
      <c r="C24" s="160">
        <v>90</v>
      </c>
      <c r="D24" s="79">
        <v>0.99</v>
      </c>
      <c r="E24" s="79" t="s">
        <v>293</v>
      </c>
      <c r="F24" s="74">
        <v>41015</v>
      </c>
      <c r="G24" s="74">
        <v>41015</v>
      </c>
      <c r="H24" s="72" t="s">
        <v>299</v>
      </c>
      <c r="I24" s="70">
        <f t="shared" si="2"/>
        <v>7529086.5</v>
      </c>
      <c r="J24" s="18">
        <f t="shared" si="0"/>
        <v>752277.19432999962</v>
      </c>
      <c r="K24" s="19">
        <f t="shared" si="3"/>
        <v>9.9916131170760175E-2</v>
      </c>
      <c r="L24" s="11">
        <f t="shared" si="1"/>
        <v>477041.73588500003</v>
      </c>
      <c r="M24" s="12">
        <v>37613.879999999997</v>
      </c>
      <c r="N24" s="129">
        <f t="shared" si="4"/>
        <v>439427.85588500003</v>
      </c>
      <c r="O24" s="21">
        <v>719331.40000000177</v>
      </c>
      <c r="P24" s="22">
        <v>82895.750535999818</v>
      </c>
      <c r="Q24" s="23">
        <v>46947.08842700001</v>
      </c>
      <c r="R24" s="21">
        <v>672050.299999999</v>
      </c>
      <c r="S24" s="22">
        <v>73757.520424999922</v>
      </c>
      <c r="T24" s="23">
        <v>53866.696478000005</v>
      </c>
      <c r="U24" s="21">
        <v>713662.49999999907</v>
      </c>
      <c r="V24" s="22">
        <v>74413.588874999914</v>
      </c>
      <c r="W24" s="23">
        <v>53173.957250999956</v>
      </c>
      <c r="X24" s="21">
        <v>668939.5000000007</v>
      </c>
      <c r="Y24" s="22">
        <v>66077.84381000002</v>
      </c>
      <c r="Z24" s="23">
        <v>45398.706029000037</v>
      </c>
      <c r="AA24" s="21">
        <v>562520.80000000075</v>
      </c>
      <c r="AB24" s="22">
        <v>52477.565432000039</v>
      </c>
      <c r="AC24" s="23">
        <v>33275.924410000029</v>
      </c>
      <c r="AD24" s="21">
        <v>515803.19999999966</v>
      </c>
      <c r="AE24" s="22">
        <v>46705.979760000046</v>
      </c>
      <c r="AF24" s="23">
        <v>25167.260212000052</v>
      </c>
      <c r="AG24" s="21">
        <v>404079.5999999998</v>
      </c>
      <c r="AH24" s="22">
        <v>37696.585884000036</v>
      </c>
      <c r="AI24" s="23">
        <v>21497.569157000002</v>
      </c>
      <c r="AJ24" s="21">
        <v>569893.29999999946</v>
      </c>
      <c r="AK24" s="22">
        <v>54732.552531999987</v>
      </c>
      <c r="AL24" s="23">
        <v>34869.614593000013</v>
      </c>
      <c r="AM24" s="21">
        <v>590692.39999999967</v>
      </c>
      <c r="AN24" s="22">
        <v>56730.09809599998</v>
      </c>
      <c r="AO24" s="23">
        <v>35789.643334999993</v>
      </c>
      <c r="AP24" s="21">
        <v>704607.9</v>
      </c>
      <c r="AQ24" s="22">
        <v>67670.54271599988</v>
      </c>
      <c r="AR24" s="23">
        <v>40354.715594999994</v>
      </c>
      <c r="AS24" s="21">
        <v>688102.60000000068</v>
      </c>
      <c r="AT24" s="22">
        <v>66085.37370399994</v>
      </c>
      <c r="AU24" s="23">
        <v>38230.034247000011</v>
      </c>
      <c r="AV24" s="21">
        <v>719402.99999999953</v>
      </c>
      <c r="AW24" s="22">
        <v>73033.792560000016</v>
      </c>
      <c r="AX24" s="23">
        <v>48470.52615099994</v>
      </c>
    </row>
    <row r="25" spans="1:50" x14ac:dyDescent="0.25">
      <c r="A25" s="16">
        <v>22</v>
      </c>
      <c r="B25" s="17" t="s">
        <v>687</v>
      </c>
      <c r="C25" s="160">
        <v>89</v>
      </c>
      <c r="D25" s="79">
        <v>0.99</v>
      </c>
      <c r="E25" s="79" t="s">
        <v>293</v>
      </c>
      <c r="F25" s="74">
        <v>41061</v>
      </c>
      <c r="G25" s="74">
        <v>41061</v>
      </c>
      <c r="H25" s="72" t="s">
        <v>300</v>
      </c>
      <c r="I25" s="70">
        <f t="shared" si="2"/>
        <v>7615800.8999999966</v>
      </c>
      <c r="J25" s="18">
        <f t="shared" si="0"/>
        <v>759139.82830199855</v>
      </c>
      <c r="K25" s="19">
        <f t="shared" si="3"/>
        <v>9.9679579110582964E-2</v>
      </c>
      <c r="L25" s="11">
        <f t="shared" si="1"/>
        <v>479190.85722000006</v>
      </c>
      <c r="M25" s="12">
        <v>37957</v>
      </c>
      <c r="N25" s="129">
        <f t="shared" si="4"/>
        <v>441233.85722000006</v>
      </c>
      <c r="O25" s="21">
        <v>724514.99999999779</v>
      </c>
      <c r="P25" s="22">
        <v>83493.108600000254</v>
      </c>
      <c r="Q25" s="23">
        <v>47252.176496999957</v>
      </c>
      <c r="R25" s="21">
        <v>675534.90000000142</v>
      </c>
      <c r="S25" s="22">
        <v>74139.955274999607</v>
      </c>
      <c r="T25" s="23">
        <v>54110.015889000009</v>
      </c>
      <c r="U25" s="21">
        <v>609264.29999999958</v>
      </c>
      <c r="V25" s="22">
        <v>63527.988560999758</v>
      </c>
      <c r="W25" s="23">
        <v>45711.212735999994</v>
      </c>
      <c r="X25" s="21">
        <v>639333.60000000033</v>
      </c>
      <c r="Y25" s="22">
        <v>63153.37300799982</v>
      </c>
      <c r="Z25" s="23">
        <v>43420.083068999906</v>
      </c>
      <c r="AA25" s="21">
        <v>467036.99999999977</v>
      </c>
      <c r="AB25" s="22">
        <v>43569.881730000023</v>
      </c>
      <c r="AC25" s="23">
        <v>28602.022181999997</v>
      </c>
      <c r="AD25" s="21">
        <v>589512.29999999946</v>
      </c>
      <c r="AE25" s="22">
        <v>53380.338764999811</v>
      </c>
      <c r="AF25" s="23">
        <v>28102.723473000031</v>
      </c>
      <c r="AG25" s="21">
        <v>599094.299999999</v>
      </c>
      <c r="AH25" s="22">
        <v>55889.507246999878</v>
      </c>
      <c r="AI25" s="23">
        <v>31997.491491000033</v>
      </c>
      <c r="AJ25" s="21">
        <v>599330.39999999932</v>
      </c>
      <c r="AK25" s="22">
        <v>57559.691616000055</v>
      </c>
      <c r="AL25" s="23">
        <v>36396.474825000034</v>
      </c>
      <c r="AM25" s="21">
        <v>616096.80000000098</v>
      </c>
      <c r="AN25" s="22">
        <v>59169.936671999982</v>
      </c>
      <c r="AO25" s="23">
        <v>37377.49672200004</v>
      </c>
      <c r="AP25" s="21">
        <v>715464.2999999969</v>
      </c>
      <c r="AQ25" s="22">
        <v>68713.191372000103</v>
      </c>
      <c r="AR25" s="23">
        <v>41122.646094000069</v>
      </c>
      <c r="AS25" s="21">
        <v>660124.80000000331</v>
      </c>
      <c r="AT25" s="22">
        <v>63398.385791999652</v>
      </c>
      <c r="AU25" s="23">
        <v>36571.076313000012</v>
      </c>
      <c r="AV25" s="21">
        <v>720493.19999999797</v>
      </c>
      <c r="AW25" s="22">
        <v>73144.469663999538</v>
      </c>
      <c r="AX25" s="23">
        <v>48527.437929</v>
      </c>
    </row>
    <row r="26" spans="1:50" x14ac:dyDescent="0.25">
      <c r="A26" s="16">
        <v>23</v>
      </c>
      <c r="B26" s="17" t="s">
        <v>246</v>
      </c>
      <c r="C26" s="160">
        <v>91</v>
      </c>
      <c r="D26" s="79">
        <v>1.698</v>
      </c>
      <c r="E26" s="79" t="s">
        <v>293</v>
      </c>
      <c r="F26" s="74">
        <v>41347</v>
      </c>
      <c r="G26" s="74">
        <v>41347</v>
      </c>
      <c r="H26" s="72" t="s">
        <v>310</v>
      </c>
      <c r="I26" s="70">
        <f t="shared" si="2"/>
        <v>9672078.3000000194</v>
      </c>
      <c r="J26" s="18">
        <f t="shared" si="0"/>
        <v>863664.75861900125</v>
      </c>
      <c r="K26" s="19">
        <f t="shared" si="3"/>
        <v>8.9294640906598069E-2</v>
      </c>
      <c r="L26" s="11">
        <f t="shared" si="1"/>
        <v>505840.68063899991</v>
      </c>
      <c r="M26" s="12">
        <v>76038</v>
      </c>
      <c r="N26" s="129">
        <f t="shared" si="4"/>
        <v>429802.68063899991</v>
      </c>
      <c r="O26" s="21">
        <v>1162294.800000004</v>
      </c>
      <c r="P26" s="22">
        <v>119518.77428400026</v>
      </c>
      <c r="Q26" s="23">
        <v>61706.191061999896</v>
      </c>
      <c r="R26" s="21">
        <v>1113546.0000000037</v>
      </c>
      <c r="S26" s="22">
        <v>108659.81867999891</v>
      </c>
      <c r="T26" s="23">
        <v>75647.407934999937</v>
      </c>
      <c r="U26" s="21">
        <v>1086950.4000000004</v>
      </c>
      <c r="V26" s="22">
        <v>100368.99993599982</v>
      </c>
      <c r="W26" s="23">
        <v>67883.663259000052</v>
      </c>
      <c r="X26" s="21">
        <v>0</v>
      </c>
      <c r="Y26" s="22">
        <v>0</v>
      </c>
      <c r="Z26" s="23">
        <v>0</v>
      </c>
      <c r="AA26" s="21">
        <v>2663.4</v>
      </c>
      <c r="AB26" s="22">
        <v>217.99929</v>
      </c>
      <c r="AC26" s="23">
        <v>136.247184</v>
      </c>
      <c r="AD26" s="21">
        <v>407792.10000000073</v>
      </c>
      <c r="AE26" s="22">
        <v>32309.368083000027</v>
      </c>
      <c r="AF26" s="23">
        <v>14703.062235000014</v>
      </c>
      <c r="AG26" s="21">
        <v>749893.79999999818</v>
      </c>
      <c r="AH26" s="22">
        <v>61378.807530000107</v>
      </c>
      <c r="AI26" s="23">
        <v>31935.434427000004</v>
      </c>
      <c r="AJ26" s="21">
        <v>750541.20000000158</v>
      </c>
      <c r="AK26" s="22">
        <v>63398.215164000256</v>
      </c>
      <c r="AL26" s="23">
        <v>38225.762399999963</v>
      </c>
      <c r="AM26" s="21">
        <v>940015.50000000105</v>
      </c>
      <c r="AN26" s="22">
        <v>79403.109285001075</v>
      </c>
      <c r="AO26" s="23">
        <v>47487.111035999973</v>
      </c>
      <c r="AP26" s="21">
        <v>1190589.3000000049</v>
      </c>
      <c r="AQ26" s="22">
        <v>100569.07817100076</v>
      </c>
      <c r="AR26" s="23">
        <v>54858.64672200002</v>
      </c>
      <c r="AS26" s="21">
        <v>1071560.4000000013</v>
      </c>
      <c r="AT26" s="22">
        <v>90514.706988000471</v>
      </c>
      <c r="AU26" s="23">
        <v>46820.505476999948</v>
      </c>
      <c r="AV26" s="21">
        <v>1196231.4000000029</v>
      </c>
      <c r="AW26" s="22">
        <v>107325.88120799953</v>
      </c>
      <c r="AX26" s="23">
        <v>66436.648902000015</v>
      </c>
    </row>
    <row r="27" spans="1:50" x14ac:dyDescent="0.25">
      <c r="A27" s="16">
        <v>24</v>
      </c>
      <c r="B27" s="17" t="s">
        <v>688</v>
      </c>
      <c r="C27" s="160">
        <v>92</v>
      </c>
      <c r="D27" s="79">
        <v>0.47199999999999998</v>
      </c>
      <c r="E27" s="79" t="s">
        <v>293</v>
      </c>
      <c r="F27" s="74">
        <v>39316</v>
      </c>
      <c r="G27" s="74">
        <v>39326</v>
      </c>
      <c r="H27" s="72" t="s">
        <v>311</v>
      </c>
      <c r="I27" s="70">
        <f t="shared" si="2"/>
        <v>2547534.0000000005</v>
      </c>
      <c r="J27" s="18">
        <f t="shared" si="0"/>
        <v>265260.39453600009</v>
      </c>
      <c r="K27" s="19">
        <f t="shared" si="3"/>
        <v>0.10412437853076742</v>
      </c>
      <c r="L27" s="11">
        <f t="shared" si="1"/>
        <v>172991.79652399995</v>
      </c>
      <c r="M27" s="12">
        <v>13263.030000000002</v>
      </c>
      <c r="N27" s="129">
        <f t="shared" si="4"/>
        <v>159728.76652399995</v>
      </c>
      <c r="O27" s="21">
        <v>284096.40000000014</v>
      </c>
      <c r="P27" s="22">
        <v>33702.355931999919</v>
      </c>
      <c r="Q27" s="23">
        <v>19037.571187999987</v>
      </c>
      <c r="R27" s="21">
        <v>281717.59999999945</v>
      </c>
      <c r="S27" s="22">
        <v>31828.454447999939</v>
      </c>
      <c r="T27" s="23">
        <v>23557.414139999972</v>
      </c>
      <c r="U27" s="21">
        <v>316588.39999999985</v>
      </c>
      <c r="V27" s="22">
        <v>33979.432971999981</v>
      </c>
      <c r="W27" s="23">
        <v>24531.194959999983</v>
      </c>
      <c r="X27" s="21">
        <v>270103.99999999988</v>
      </c>
      <c r="Y27" s="22">
        <v>27464.17472000001</v>
      </c>
      <c r="Z27" s="23">
        <v>19233.567108000003</v>
      </c>
      <c r="AA27" s="21">
        <v>127034.80000000006</v>
      </c>
      <c r="AB27" s="22">
        <v>12199.151844000024</v>
      </c>
      <c r="AC27" s="23">
        <v>8062.8835440000003</v>
      </c>
      <c r="AD27" s="21">
        <v>105781.60000000025</v>
      </c>
      <c r="AE27" s="22">
        <v>9859.9029359999331</v>
      </c>
      <c r="AF27" s="23">
        <v>5478.5793919999978</v>
      </c>
      <c r="AG27" s="21">
        <v>104527.60000000015</v>
      </c>
      <c r="AH27" s="22">
        <v>10037.785428000021</v>
      </c>
      <c r="AI27" s="23">
        <v>6063.8506520000101</v>
      </c>
      <c r="AJ27" s="21">
        <v>108216.40000000017</v>
      </c>
      <c r="AK27" s="22">
        <v>10698.273304000029</v>
      </c>
      <c r="AL27" s="23">
        <v>7086.7654039999961</v>
      </c>
      <c r="AM27" s="21">
        <v>107917.99999999991</v>
      </c>
      <c r="AN27" s="22">
        <v>10668.773479999998</v>
      </c>
      <c r="AO27" s="23">
        <v>6993.4708159999955</v>
      </c>
      <c r="AP27" s="21">
        <v>284549.60000000009</v>
      </c>
      <c r="AQ27" s="22">
        <v>28130.573456000024</v>
      </c>
      <c r="AR27" s="23">
        <v>17154.650031999998</v>
      </c>
      <c r="AS27" s="21">
        <v>269117.2000000003</v>
      </c>
      <c r="AT27" s="22">
        <v>26604.926392000005</v>
      </c>
      <c r="AU27" s="23">
        <v>15669.007047999985</v>
      </c>
      <c r="AV27" s="21">
        <v>287882.39999999991</v>
      </c>
      <c r="AW27" s="22">
        <v>30086.589624000171</v>
      </c>
      <c r="AX27" s="23">
        <v>20122.842240000013</v>
      </c>
    </row>
    <row r="28" spans="1:50" x14ac:dyDescent="0.25">
      <c r="A28" s="16">
        <v>25</v>
      </c>
      <c r="B28" s="17" t="s">
        <v>688</v>
      </c>
      <c r="C28" s="160">
        <v>94</v>
      </c>
      <c r="D28" s="79">
        <v>0.2</v>
      </c>
      <c r="E28" s="79" t="s">
        <v>293</v>
      </c>
      <c r="F28" s="74">
        <v>40262</v>
      </c>
      <c r="G28" s="74">
        <v>40262</v>
      </c>
      <c r="H28" s="72" t="s">
        <v>312</v>
      </c>
      <c r="I28" s="70">
        <f t="shared" si="2"/>
        <v>895854.36000000068</v>
      </c>
      <c r="J28" s="18">
        <f t="shared" si="0"/>
        <v>105086.13567176003</v>
      </c>
      <c r="K28" s="19">
        <f t="shared" si="3"/>
        <v>0.11730270048778906</v>
      </c>
      <c r="L28" s="11">
        <f t="shared" si="1"/>
        <v>72502.44930360002</v>
      </c>
      <c r="M28" s="12">
        <v>5254.31</v>
      </c>
      <c r="N28" s="129">
        <f t="shared" si="4"/>
        <v>67248.139303600023</v>
      </c>
      <c r="O28" s="21">
        <v>121258.51200000013</v>
      </c>
      <c r="P28" s="22">
        <v>15921.242625600018</v>
      </c>
      <c r="Q28" s="23">
        <v>9625.6393769600036</v>
      </c>
      <c r="R28" s="21">
        <v>130565.06400000006</v>
      </c>
      <c r="S28" s="22">
        <v>16327.1612532</v>
      </c>
      <c r="T28" s="23">
        <v>12470.687806960001</v>
      </c>
      <c r="U28" s="21">
        <v>134382.74400000021</v>
      </c>
      <c r="V28" s="22">
        <v>15963.326159759979</v>
      </c>
      <c r="W28" s="23">
        <v>11932.195138239998</v>
      </c>
      <c r="X28" s="21">
        <v>104488.07200000003</v>
      </c>
      <c r="Y28" s="22">
        <v>11759.087622880008</v>
      </c>
      <c r="Z28" s="23">
        <v>8501.7210408000083</v>
      </c>
      <c r="AA28" s="21">
        <v>28962.647999999994</v>
      </c>
      <c r="AB28" s="22">
        <v>3078.4398559199994</v>
      </c>
      <c r="AC28" s="23">
        <v>2046.5686225599998</v>
      </c>
      <c r="AD28" s="21">
        <v>0</v>
      </c>
      <c r="AE28" s="22">
        <v>0</v>
      </c>
      <c r="AF28" s="23">
        <v>0</v>
      </c>
      <c r="AG28" s="21">
        <v>0</v>
      </c>
      <c r="AH28" s="22">
        <v>0</v>
      </c>
      <c r="AI28" s="23">
        <v>0</v>
      </c>
      <c r="AJ28" s="21">
        <v>0</v>
      </c>
      <c r="AK28" s="22">
        <v>0</v>
      </c>
      <c r="AL28" s="23">
        <v>0</v>
      </c>
      <c r="AM28" s="21">
        <v>11987.223999999993</v>
      </c>
      <c r="AN28" s="22">
        <v>1311.6420500799995</v>
      </c>
      <c r="AO28" s="23">
        <v>862.06542400000012</v>
      </c>
      <c r="AP28" s="21">
        <v>119982.98400000016</v>
      </c>
      <c r="AQ28" s="22">
        <v>13128.538109280013</v>
      </c>
      <c r="AR28" s="23">
        <v>8470.5654660800046</v>
      </c>
      <c r="AS28" s="21">
        <v>104488.32799999985</v>
      </c>
      <c r="AT28" s="22">
        <v>11433.112849759986</v>
      </c>
      <c r="AU28" s="23">
        <v>7224.9617232800047</v>
      </c>
      <c r="AV28" s="21">
        <v>139738.78400000019</v>
      </c>
      <c r="AW28" s="22">
        <v>16163.585145280033</v>
      </c>
      <c r="AX28" s="23">
        <v>11368.044704720001</v>
      </c>
    </row>
    <row r="29" spans="1:50" x14ac:dyDescent="0.25">
      <c r="A29" s="16">
        <v>26</v>
      </c>
      <c r="B29" s="17" t="s">
        <v>688</v>
      </c>
      <c r="C29" s="160">
        <v>93</v>
      </c>
      <c r="D29" s="79">
        <v>1.5</v>
      </c>
      <c r="E29" s="79" t="s">
        <v>293</v>
      </c>
      <c r="F29" s="74">
        <v>38126</v>
      </c>
      <c r="G29" s="74">
        <v>39114</v>
      </c>
      <c r="H29" s="72" t="s">
        <v>313</v>
      </c>
      <c r="I29" s="70">
        <f t="shared" si="2"/>
        <v>9625643.700000003</v>
      </c>
      <c r="J29" s="18">
        <f t="shared" si="0"/>
        <v>872176.58205449989</v>
      </c>
      <c r="K29" s="19">
        <f t="shared" si="3"/>
        <v>9.0609688997162818E-2</v>
      </c>
      <c r="L29" s="11">
        <f t="shared" si="1"/>
        <v>528498.47426100029</v>
      </c>
      <c r="M29" s="12">
        <v>43608.830000000009</v>
      </c>
      <c r="N29" s="129">
        <f t="shared" si="4"/>
        <v>484889.64426100027</v>
      </c>
      <c r="O29" s="21">
        <v>954333.00000000105</v>
      </c>
      <c r="P29" s="22">
        <v>100758.47814000006</v>
      </c>
      <c r="Q29" s="23">
        <v>53302.447593000063</v>
      </c>
      <c r="R29" s="21">
        <v>858680.85000000161</v>
      </c>
      <c r="S29" s="22">
        <v>86039.821169999981</v>
      </c>
      <c r="T29" s="23">
        <v>60802.646961000013</v>
      </c>
      <c r="U29" s="21">
        <v>977945.24999999907</v>
      </c>
      <c r="V29" s="22">
        <v>92718.989152499838</v>
      </c>
      <c r="W29" s="23">
        <v>63531.970758000018</v>
      </c>
      <c r="X29" s="21">
        <v>889691.40000000095</v>
      </c>
      <c r="Y29" s="22">
        <v>79565.101901999966</v>
      </c>
      <c r="Z29" s="23">
        <v>52419.68765400003</v>
      </c>
      <c r="AA29" s="21">
        <v>762529.8</v>
      </c>
      <c r="AB29" s="22">
        <v>64083.004392000053</v>
      </c>
      <c r="AC29" s="23">
        <v>39376.439316000033</v>
      </c>
      <c r="AD29" s="21">
        <v>674942.09999999939</v>
      </c>
      <c r="AE29" s="22">
        <v>54906.539835000076</v>
      </c>
      <c r="AF29" s="23">
        <v>27588.806956500033</v>
      </c>
      <c r="AG29" s="21">
        <v>648353.70000000065</v>
      </c>
      <c r="AH29" s="22">
        <v>54487.644947999979</v>
      </c>
      <c r="AI29" s="23">
        <v>29700.904902000009</v>
      </c>
      <c r="AJ29" s="21">
        <v>696687.74999999977</v>
      </c>
      <c r="AK29" s="22">
        <v>60423.728557499991</v>
      </c>
      <c r="AL29" s="23">
        <v>36936.567596999965</v>
      </c>
      <c r="AM29" s="21">
        <v>714221.99999999919</v>
      </c>
      <c r="AN29" s="22">
        <v>61944.47406000003</v>
      </c>
      <c r="AO29" s="23">
        <v>37732.53527700001</v>
      </c>
      <c r="AP29" s="21">
        <v>780251.09999999974</v>
      </c>
      <c r="AQ29" s="22">
        <v>67671.177902999989</v>
      </c>
      <c r="AR29" s="23">
        <v>37824.204726000025</v>
      </c>
      <c r="AS29" s="21">
        <v>756801.45000000112</v>
      </c>
      <c r="AT29" s="22">
        <v>65637.389758499936</v>
      </c>
      <c r="AU29" s="23">
        <v>35824.34599799999</v>
      </c>
      <c r="AV29" s="21">
        <v>911205.29999999981</v>
      </c>
      <c r="AW29" s="22">
        <v>83940.232236000054</v>
      </c>
      <c r="AX29" s="23">
        <v>53457.916522500011</v>
      </c>
    </row>
    <row r="30" spans="1:50" x14ac:dyDescent="0.25">
      <c r="A30" s="16">
        <v>27</v>
      </c>
      <c r="B30" s="17" t="s">
        <v>247</v>
      </c>
      <c r="C30" s="160">
        <v>97</v>
      </c>
      <c r="D30" s="79">
        <v>0.24</v>
      </c>
      <c r="E30" s="79" t="s">
        <v>293</v>
      </c>
      <c r="F30" s="74">
        <v>41551</v>
      </c>
      <c r="G30" s="74">
        <v>41551</v>
      </c>
      <c r="H30" s="72" t="s">
        <v>587</v>
      </c>
      <c r="I30" s="70">
        <f t="shared" si="2"/>
        <v>752284.08964823233</v>
      </c>
      <c r="J30" s="18">
        <f>P30+S30+V30+Y30+AB30+AE30+AH30+AK30+AN30+AQ30+AT30+AW30-40.53</f>
        <v>82716.486480942694</v>
      </c>
      <c r="K30" s="19">
        <f t="shared" si="3"/>
        <v>0.10995378955790609</v>
      </c>
      <c r="L30" s="11">
        <f>Q30+T30+W30+Z30+AC30+AF30+AI30+AL30+AO30+AR30+AU30+AX30-40.53</f>
        <v>55607.421358365231</v>
      </c>
      <c r="M30" s="12">
        <v>4137.8599999999997</v>
      </c>
      <c r="N30" s="129">
        <f t="shared" si="4"/>
        <v>51469.56135836523</v>
      </c>
      <c r="O30" s="21">
        <v>74669.92964823221</v>
      </c>
      <c r="P30" s="22">
        <v>9224.7231087426062</v>
      </c>
      <c r="Q30" s="23">
        <v>5335.8752337652641</v>
      </c>
      <c r="R30" s="21">
        <v>106844.84000000016</v>
      </c>
      <c r="S30" s="22">
        <v>12571.363874400029</v>
      </c>
      <c r="T30" s="23">
        <v>9476.9762203999871</v>
      </c>
      <c r="U30" s="21">
        <v>123972.94</v>
      </c>
      <c r="V30" s="22">
        <v>13857.695233200018</v>
      </c>
      <c r="W30" s="23">
        <v>10197.880524999988</v>
      </c>
      <c r="X30" s="21">
        <v>77156.94</v>
      </c>
      <c r="Y30" s="22">
        <v>8170.1483766000056</v>
      </c>
      <c r="Z30" s="23">
        <v>5746.3863811999909</v>
      </c>
      <c r="AA30" s="21">
        <v>0</v>
      </c>
      <c r="AB30" s="22">
        <v>0</v>
      </c>
      <c r="AC30" s="23">
        <v>0</v>
      </c>
      <c r="AD30" s="21">
        <v>0</v>
      </c>
      <c r="AE30" s="22">
        <v>0</v>
      </c>
      <c r="AF30" s="23">
        <v>0</v>
      </c>
      <c r="AG30" s="21">
        <v>0</v>
      </c>
      <c r="AH30" s="22">
        <v>0</v>
      </c>
      <c r="AI30" s="23">
        <v>0</v>
      </c>
      <c r="AJ30" s="21">
        <v>0</v>
      </c>
      <c r="AK30" s="22">
        <v>0</v>
      </c>
      <c r="AL30" s="23">
        <v>0</v>
      </c>
      <c r="AM30" s="21">
        <v>0</v>
      </c>
      <c r="AN30" s="22">
        <v>0</v>
      </c>
      <c r="AO30" s="23">
        <v>0</v>
      </c>
      <c r="AP30" s="21">
        <v>99501</v>
      </c>
      <c r="AQ30" s="22">
        <v>10243.627950000015</v>
      </c>
      <c r="AR30" s="23">
        <v>6404.7690024000003</v>
      </c>
      <c r="AS30" s="21">
        <v>120952.44000000009</v>
      </c>
      <c r="AT30" s="22">
        <v>12452.053697999991</v>
      </c>
      <c r="AU30" s="23">
        <v>7445.6394708000034</v>
      </c>
      <c r="AV30" s="21">
        <v>149185.99999999988</v>
      </c>
      <c r="AW30" s="22">
        <v>16237.404240000016</v>
      </c>
      <c r="AX30" s="23">
        <v>11040.42452479999</v>
      </c>
    </row>
    <row r="31" spans="1:50" x14ac:dyDescent="0.25">
      <c r="A31" s="16">
        <v>28</v>
      </c>
      <c r="B31" s="17" t="s">
        <v>248</v>
      </c>
      <c r="C31" s="160">
        <v>105</v>
      </c>
      <c r="D31" s="79">
        <v>2.7</v>
      </c>
      <c r="E31" s="79" t="s">
        <v>293</v>
      </c>
      <c r="F31" s="74">
        <v>38558</v>
      </c>
      <c r="G31" s="74">
        <v>39753</v>
      </c>
      <c r="H31" s="72" t="s">
        <v>314</v>
      </c>
      <c r="I31" s="70">
        <f t="shared" si="2"/>
        <v>16211395.200000001</v>
      </c>
      <c r="J31" s="18">
        <f t="shared" si="0"/>
        <v>1388080.3683960002</v>
      </c>
      <c r="K31" s="19">
        <f t="shared" si="3"/>
        <v>8.5623744981307967E-2</v>
      </c>
      <c r="L31" s="11">
        <f t="shared" si="1"/>
        <v>815655.46471800003</v>
      </c>
      <c r="M31" s="137">
        <v>69404.009999999995</v>
      </c>
      <c r="N31" s="129">
        <f t="shared" si="4"/>
        <v>746251.45471800002</v>
      </c>
      <c r="O31" s="21">
        <v>1408993.1999999995</v>
      </c>
      <c r="P31" s="22">
        <v>141138.84884399996</v>
      </c>
      <c r="Q31" s="23">
        <v>72557.443829999989</v>
      </c>
      <c r="R31" s="21">
        <v>1430486.4000000001</v>
      </c>
      <c r="S31" s="22">
        <v>135996.34204800002</v>
      </c>
      <c r="T31" s="23">
        <v>94431.09306600003</v>
      </c>
      <c r="U31" s="21">
        <v>1456214.4000000006</v>
      </c>
      <c r="V31" s="22">
        <v>131001.04742400013</v>
      </c>
      <c r="W31" s="23">
        <v>88534.086096000101</v>
      </c>
      <c r="X31" s="21">
        <v>1415403.6000000008</v>
      </c>
      <c r="Y31" s="22">
        <v>120096.99545999986</v>
      </c>
      <c r="Z31" s="23">
        <v>76959.483966000014</v>
      </c>
      <c r="AA31" s="21">
        <v>1261519.7999999991</v>
      </c>
      <c r="AB31" s="22">
        <v>100593.58885199991</v>
      </c>
      <c r="AC31" s="23">
        <v>60075.675719999941</v>
      </c>
      <c r="AD31" s="21">
        <v>1131238.1999999997</v>
      </c>
      <c r="AE31" s="22">
        <v>87320.276658000046</v>
      </c>
      <c r="AF31" s="23">
        <v>42942.226331999969</v>
      </c>
      <c r="AG31" s="21">
        <v>1230306</v>
      </c>
      <c r="AH31" s="22">
        <v>98104.60043999998</v>
      </c>
      <c r="AI31" s="23">
        <v>52793.760035999978</v>
      </c>
      <c r="AJ31" s="21">
        <v>1296119.4000000011</v>
      </c>
      <c r="AK31" s="22">
        <v>106657.66542600001</v>
      </c>
      <c r="AL31" s="23">
        <v>63463.478609999976</v>
      </c>
      <c r="AM31" s="21">
        <v>1124313.6000000008</v>
      </c>
      <c r="AN31" s="22">
        <v>92519.766143999994</v>
      </c>
      <c r="AO31" s="23">
        <v>55220.274840000005</v>
      </c>
      <c r="AP31" s="21">
        <v>1480427.3999999994</v>
      </c>
      <c r="AQ31" s="22">
        <v>121824.37074600015</v>
      </c>
      <c r="AR31" s="23">
        <v>65521.377395999953</v>
      </c>
      <c r="AS31" s="21">
        <v>1430166.6000000006</v>
      </c>
      <c r="AT31" s="22">
        <v>117688.40951399991</v>
      </c>
      <c r="AU31" s="23">
        <v>60367.073052000007</v>
      </c>
      <c r="AV31" s="21">
        <v>1546206.5999999996</v>
      </c>
      <c r="AW31" s="22">
        <v>135138.45684000014</v>
      </c>
      <c r="AX31" s="23">
        <v>82789.491773999936</v>
      </c>
    </row>
    <row r="32" spans="1:50" x14ac:dyDescent="0.25">
      <c r="A32" s="16">
        <v>29</v>
      </c>
      <c r="B32" s="17" t="s">
        <v>249</v>
      </c>
      <c r="C32" s="160">
        <v>110</v>
      </c>
      <c r="D32" s="79">
        <v>0.6</v>
      </c>
      <c r="E32" s="79" t="s">
        <v>293</v>
      </c>
      <c r="F32" s="74">
        <v>41414</v>
      </c>
      <c r="G32" s="74">
        <v>41414</v>
      </c>
      <c r="H32" s="72" t="s">
        <v>588</v>
      </c>
      <c r="I32" s="70">
        <f t="shared" si="2"/>
        <v>2549774.9000000004</v>
      </c>
      <c r="J32" s="18">
        <f t="shared" si="0"/>
        <v>271941.83638100029</v>
      </c>
      <c r="K32" s="19">
        <f t="shared" si="3"/>
        <v>0.10665327216963358</v>
      </c>
      <c r="L32" s="11">
        <f t="shared" si="1"/>
        <v>180482.18595900002</v>
      </c>
      <c r="M32" s="12">
        <v>13597.1</v>
      </c>
      <c r="N32" s="129">
        <f t="shared" si="4"/>
        <v>166885.08595900002</v>
      </c>
      <c r="O32" s="21">
        <v>412833.3</v>
      </c>
      <c r="P32" s="22">
        <v>48974.414379000147</v>
      </c>
      <c r="Q32" s="23">
        <v>28607.281874999997</v>
      </c>
      <c r="R32" s="21">
        <v>355738.70000000042</v>
      </c>
      <c r="S32" s="22">
        <v>40191.35832600006</v>
      </c>
      <c r="T32" s="23">
        <v>29508.255107000005</v>
      </c>
      <c r="U32" s="21">
        <v>408199.10000000038</v>
      </c>
      <c r="V32" s="22">
        <v>43812.009403000033</v>
      </c>
      <c r="W32" s="23">
        <v>31568.892589000014</v>
      </c>
      <c r="X32" s="21">
        <v>362941.99999999971</v>
      </c>
      <c r="Y32" s="22">
        <v>36903.942560000003</v>
      </c>
      <c r="Z32" s="23">
        <v>25751.769056000026</v>
      </c>
      <c r="AA32" s="21">
        <v>18344.000000000007</v>
      </c>
      <c r="AB32" s="22">
        <v>1761.5743200000002</v>
      </c>
      <c r="AC32" s="23">
        <v>1341.9425130000002</v>
      </c>
      <c r="AD32" s="21">
        <v>0</v>
      </c>
      <c r="AE32" s="22">
        <v>0</v>
      </c>
      <c r="AF32" s="23">
        <v>0</v>
      </c>
      <c r="AG32" s="21">
        <v>0</v>
      </c>
      <c r="AH32" s="22">
        <v>0</v>
      </c>
      <c r="AI32" s="23">
        <v>0</v>
      </c>
      <c r="AJ32" s="21">
        <v>0</v>
      </c>
      <c r="AK32" s="22">
        <v>0</v>
      </c>
      <c r="AL32" s="23">
        <v>0</v>
      </c>
      <c r="AM32" s="21">
        <v>0</v>
      </c>
      <c r="AN32" s="22">
        <v>0</v>
      </c>
      <c r="AO32" s="23">
        <v>0</v>
      </c>
      <c r="AP32" s="21">
        <v>324909.69999999966</v>
      </c>
      <c r="AQ32" s="22">
        <v>32120.572942000024</v>
      </c>
      <c r="AR32" s="23">
        <v>19551.384877999975</v>
      </c>
      <c r="AS32" s="21">
        <v>267283.20000000007</v>
      </c>
      <c r="AT32" s="22">
        <v>26423.617152000097</v>
      </c>
      <c r="AU32" s="23">
        <v>15957.292240000002</v>
      </c>
      <c r="AV32" s="21">
        <v>399524.89999999973</v>
      </c>
      <c r="AW32" s="22">
        <v>41754.347298999885</v>
      </c>
      <c r="AX32" s="23">
        <v>28195.367701000021</v>
      </c>
    </row>
    <row r="33" spans="1:50" x14ac:dyDescent="0.25">
      <c r="A33" s="16">
        <v>30</v>
      </c>
      <c r="B33" s="17" t="s">
        <v>250</v>
      </c>
      <c r="C33" s="160">
        <v>379</v>
      </c>
      <c r="D33" s="79">
        <v>0.99</v>
      </c>
      <c r="E33" s="79" t="s">
        <v>293</v>
      </c>
      <c r="F33" s="81">
        <v>41885</v>
      </c>
      <c r="G33" s="81">
        <v>41885</v>
      </c>
      <c r="H33" s="72" t="s">
        <v>589</v>
      </c>
      <c r="I33" s="70">
        <f t="shared" si="2"/>
        <v>4701644.38</v>
      </c>
      <c r="J33" s="18">
        <f>P33+S33+V33+Y33+AB33+AE33+AH33+AK33+AN33+AQ33+AT33+AW33-19.83</f>
        <v>484693.65184309991</v>
      </c>
      <c r="K33" s="19">
        <f t="shared" si="3"/>
        <v>0.10309024091760421</v>
      </c>
      <c r="L33" s="11">
        <f>Q33+T33+W33+Z33+AC33+AF33+AI33+AL33+AO33+AR33+AU33+AX33-19.83</f>
        <v>315683.84753320005</v>
      </c>
      <c r="M33" s="12">
        <v>24235.68</v>
      </c>
      <c r="N33" s="129">
        <f t="shared" si="4"/>
        <v>291448.16753320006</v>
      </c>
      <c r="O33" s="21">
        <v>648478.83999999904</v>
      </c>
      <c r="P33" s="22">
        <v>74730.701521599971</v>
      </c>
      <c r="Q33" s="23">
        <v>41369.828240299998</v>
      </c>
      <c r="R33" s="21">
        <v>656954.06000000052</v>
      </c>
      <c r="S33" s="22">
        <v>72100.708085000064</v>
      </c>
      <c r="T33" s="23">
        <v>52657.536347799971</v>
      </c>
      <c r="U33" s="21">
        <v>727201.98999999964</v>
      </c>
      <c r="V33" s="22">
        <v>75825.351497299926</v>
      </c>
      <c r="W33" s="23">
        <v>54133.02694290004</v>
      </c>
      <c r="X33" s="21">
        <v>703031.61000000115</v>
      </c>
      <c r="Y33" s="22">
        <v>69445.462435800015</v>
      </c>
      <c r="Z33" s="23">
        <v>47937.518690400022</v>
      </c>
      <c r="AA33" s="21">
        <v>41092.42</v>
      </c>
      <c r="AB33" s="22">
        <v>3833.5118618000001</v>
      </c>
      <c r="AC33" s="23">
        <v>2631.7755078999994</v>
      </c>
      <c r="AD33" s="21">
        <v>4977.8200000000006</v>
      </c>
      <c r="AE33" s="22">
        <v>450.741601</v>
      </c>
      <c r="AF33" s="23">
        <v>215.41902370000003</v>
      </c>
      <c r="AG33" s="21">
        <v>2091.2200000000003</v>
      </c>
      <c r="AH33" s="22">
        <v>195.08991379999998</v>
      </c>
      <c r="AI33" s="23">
        <v>105.0330641</v>
      </c>
      <c r="AJ33" s="21">
        <v>6747.4199999999992</v>
      </c>
      <c r="AK33" s="22">
        <v>648.02221680000002</v>
      </c>
      <c r="AL33" s="23">
        <v>370.18316829999998</v>
      </c>
      <c r="AM33" s="21">
        <v>2509.16</v>
      </c>
      <c r="AN33" s="22">
        <v>240.9797264</v>
      </c>
      <c r="AO33" s="23">
        <v>132.35097569999999</v>
      </c>
      <c r="AP33" s="21">
        <v>574722.87999999989</v>
      </c>
      <c r="AQ33" s="22">
        <v>55196.385395200006</v>
      </c>
      <c r="AR33" s="23">
        <v>32813.336624800017</v>
      </c>
      <c r="AS33" s="21">
        <v>613978.20999999973</v>
      </c>
      <c r="AT33" s="22">
        <v>58966.467288399959</v>
      </c>
      <c r="AU33" s="23">
        <v>34930.953035900013</v>
      </c>
      <c r="AV33" s="21">
        <v>719858.74999999988</v>
      </c>
      <c r="AW33" s="22">
        <v>73080.060299999983</v>
      </c>
      <c r="AX33" s="23">
        <v>48406.715911400031</v>
      </c>
    </row>
    <row r="34" spans="1:50" x14ac:dyDescent="0.25">
      <c r="A34" s="16">
        <v>31</v>
      </c>
      <c r="B34" s="17" t="s">
        <v>251</v>
      </c>
      <c r="C34" s="160">
        <v>380</v>
      </c>
      <c r="D34" s="79">
        <v>0.99</v>
      </c>
      <c r="E34" s="79" t="s">
        <v>293</v>
      </c>
      <c r="F34" s="81">
        <v>41885</v>
      </c>
      <c r="G34" s="81">
        <v>41885</v>
      </c>
      <c r="H34" s="72" t="s">
        <v>590</v>
      </c>
      <c r="I34" s="70">
        <f t="shared" si="2"/>
        <v>4869819.6100000031</v>
      </c>
      <c r="J34" s="18">
        <f>P34+S34+V34+Y34+AB34+AE34+AH34+AK34+AN34+AQ34+AT34+AW34-21.54</f>
        <v>502647.75875560037</v>
      </c>
      <c r="K34" s="19">
        <f t="shared" si="3"/>
        <v>0.10321691541169839</v>
      </c>
      <c r="L34" s="11">
        <f>Q34+T34+W34+Z34+AC34+AF34+AI34+AL34+AO34+AR34+AU34+AX34-21.54</f>
        <v>325640.17177050025</v>
      </c>
      <c r="M34" s="12">
        <v>25133.46</v>
      </c>
      <c r="N34" s="129">
        <f t="shared" si="4"/>
        <v>300506.71177050023</v>
      </c>
      <c r="O34" s="21">
        <v>728246.10000000091</v>
      </c>
      <c r="P34" s="22">
        <v>83923.080564000076</v>
      </c>
      <c r="Q34" s="23">
        <v>47386.426018400074</v>
      </c>
      <c r="R34" s="21">
        <v>682734.47999999986</v>
      </c>
      <c r="S34" s="22">
        <v>74930.109180000058</v>
      </c>
      <c r="T34" s="23">
        <v>54679.189454200066</v>
      </c>
      <c r="U34" s="21">
        <v>725661.08000000054</v>
      </c>
      <c r="V34" s="22">
        <v>75664.680811600003</v>
      </c>
      <c r="W34" s="23">
        <v>54014.713482700019</v>
      </c>
      <c r="X34" s="21">
        <v>658673.74000000046</v>
      </c>
      <c r="Y34" s="22">
        <v>65063.792037200081</v>
      </c>
      <c r="Z34" s="23">
        <v>44824.539985000039</v>
      </c>
      <c r="AA34" s="21">
        <v>28127.950000000008</v>
      </c>
      <c r="AB34" s="22">
        <v>2624.0564555000001</v>
      </c>
      <c r="AC34" s="23">
        <v>1798.7710914000002</v>
      </c>
      <c r="AD34" s="21">
        <v>5149.2000000000007</v>
      </c>
      <c r="AE34" s="22">
        <v>466.26005999999995</v>
      </c>
      <c r="AF34" s="23">
        <v>226.30695839999998</v>
      </c>
      <c r="AG34" s="21">
        <v>4144.0100000000011</v>
      </c>
      <c r="AH34" s="22">
        <v>386.59469289999998</v>
      </c>
      <c r="AI34" s="23">
        <v>209.2460308</v>
      </c>
      <c r="AJ34" s="21">
        <v>6024.0499999999993</v>
      </c>
      <c r="AK34" s="22">
        <v>578.54976199999999</v>
      </c>
      <c r="AL34" s="23">
        <v>325.68314470000001</v>
      </c>
      <c r="AM34" s="21">
        <v>2062.06</v>
      </c>
      <c r="AN34" s="22">
        <v>198.04024239999998</v>
      </c>
      <c r="AO34" s="23">
        <v>108.7666303</v>
      </c>
      <c r="AP34" s="21">
        <v>603972.57999999996</v>
      </c>
      <c r="AQ34" s="22">
        <v>58005.526583199986</v>
      </c>
      <c r="AR34" s="23">
        <v>34438.771034200057</v>
      </c>
      <c r="AS34" s="21">
        <v>700705.23000000045</v>
      </c>
      <c r="AT34" s="22">
        <v>67295.730289200015</v>
      </c>
      <c r="AU34" s="23">
        <v>38946.859523200023</v>
      </c>
      <c r="AV34" s="21">
        <v>724319.13000000105</v>
      </c>
      <c r="AW34" s="22">
        <v>73532.878077600064</v>
      </c>
      <c r="AX34" s="23">
        <v>48702.438417199948</v>
      </c>
    </row>
    <row r="35" spans="1:50" x14ac:dyDescent="0.25">
      <c r="A35" s="16">
        <v>32</v>
      </c>
      <c r="B35" s="17" t="s">
        <v>252</v>
      </c>
      <c r="C35" s="160">
        <v>381</v>
      </c>
      <c r="D35" s="79">
        <v>0.99</v>
      </c>
      <c r="E35" s="79" t="s">
        <v>293</v>
      </c>
      <c r="F35" s="81">
        <v>41885</v>
      </c>
      <c r="G35" s="81">
        <v>41885</v>
      </c>
      <c r="H35" s="72" t="s">
        <v>591</v>
      </c>
      <c r="I35" s="70">
        <f>O35+R35+U35+X35+AA35+AD35+AG35+AJ35+AM35+AP35+AS35+AV35</f>
        <v>4264237.42</v>
      </c>
      <c r="J35" s="18">
        <f>P35+S35+V35+Y35+AB35+AE35+AH35+AK35+AN35+AQ35+AT35+AW35-163.37</f>
        <v>443350.02674250008</v>
      </c>
      <c r="K35" s="19">
        <f t="shared" si="3"/>
        <v>0.10396935795908382</v>
      </c>
      <c r="L35" s="11">
        <f>Q35+T35+W35+Z35+AC35+AF35+AI35+AL35+AO35+AR35+AU35+AX35-163.37</f>
        <v>289331.49384920002</v>
      </c>
      <c r="M35" s="12">
        <v>22175.67</v>
      </c>
      <c r="N35" s="129">
        <f t="shared" si="4"/>
        <v>267155.82384920004</v>
      </c>
      <c r="O35" s="21">
        <v>688218.98999999929</v>
      </c>
      <c r="P35" s="22">
        <v>79310.356407600077</v>
      </c>
      <c r="Q35" s="23">
        <v>44406.004974700016</v>
      </c>
      <c r="R35" s="21">
        <v>688418.87000000011</v>
      </c>
      <c r="S35" s="22">
        <v>75553.970982500017</v>
      </c>
      <c r="T35" s="23">
        <v>55135.139179200007</v>
      </c>
      <c r="U35" s="21">
        <v>715318.76000000082</v>
      </c>
      <c r="V35" s="22">
        <v>74586.287105200026</v>
      </c>
      <c r="W35" s="23">
        <v>53309.041510299925</v>
      </c>
      <c r="X35" s="21">
        <v>559796.47000000067</v>
      </c>
      <c r="Y35" s="22">
        <v>55296.695306600071</v>
      </c>
      <c r="Z35" s="23">
        <v>38323.256361100001</v>
      </c>
      <c r="AA35" s="21">
        <v>13707.419999999998</v>
      </c>
      <c r="AB35" s="22">
        <v>1278.7652118000001</v>
      </c>
      <c r="AC35" s="23">
        <v>878.57139749999999</v>
      </c>
      <c r="AD35" s="21">
        <v>932.31999999999994</v>
      </c>
      <c r="AE35" s="22">
        <v>84.421576000000002</v>
      </c>
      <c r="AF35" s="23">
        <v>24.562577600000008</v>
      </c>
      <c r="AG35" s="21">
        <v>0</v>
      </c>
      <c r="AH35" s="22">
        <v>0</v>
      </c>
      <c r="AI35" s="23">
        <v>0</v>
      </c>
      <c r="AJ35" s="21">
        <v>17264.53</v>
      </c>
      <c r="AK35" s="22">
        <v>1658.0854612000001</v>
      </c>
      <c r="AL35" s="23">
        <v>1091.0953690000001</v>
      </c>
      <c r="AM35" s="21">
        <v>2181.88</v>
      </c>
      <c r="AN35" s="22">
        <v>209.54775519999998</v>
      </c>
      <c r="AO35" s="23">
        <v>115.1484332</v>
      </c>
      <c r="AP35" s="21">
        <v>153460.83999999997</v>
      </c>
      <c r="AQ35" s="22">
        <v>14738.379073600001</v>
      </c>
      <c r="AR35" s="23">
        <v>8660.6012993000022</v>
      </c>
      <c r="AS35" s="21">
        <v>704881.54999999946</v>
      </c>
      <c r="AT35" s="22">
        <v>67696.824061999971</v>
      </c>
      <c r="AU35" s="23">
        <v>39128.151399700029</v>
      </c>
      <c r="AV35" s="21">
        <v>720055.79000000039</v>
      </c>
      <c r="AW35" s="22">
        <v>73100.063800799937</v>
      </c>
      <c r="AX35" s="23">
        <v>48423.291347600032</v>
      </c>
    </row>
    <row r="36" spans="1:50" x14ac:dyDescent="0.25">
      <c r="A36" s="16">
        <v>33</v>
      </c>
      <c r="B36" s="17" t="s">
        <v>689</v>
      </c>
      <c r="C36" s="160">
        <v>2</v>
      </c>
      <c r="D36" s="79">
        <v>3.9</v>
      </c>
      <c r="E36" s="79" t="s">
        <v>293</v>
      </c>
      <c r="F36" s="74">
        <v>40046</v>
      </c>
      <c r="G36" s="74">
        <v>40046</v>
      </c>
      <c r="H36" s="72" t="s">
        <v>302</v>
      </c>
      <c r="I36" s="70">
        <f t="shared" ref="I36:I67" si="5">O36+R36+U36+X36+AA36+AD36+AG36+AJ36+AM36+AP36+AS36+AV36</f>
        <v>28809433.5</v>
      </c>
      <c r="J36" s="18">
        <f t="shared" ref="J36:J67" si="6">P36+S36+V36+Y36+AB36+AE36+AH36+AK36+AN36+AQ36+AT36+AW36</f>
        <v>2420153.3122530007</v>
      </c>
      <c r="K36" s="19">
        <f t="shared" si="3"/>
        <v>8.4005584915545134E-2</v>
      </c>
      <c r="L36" s="11">
        <f t="shared" ref="L36:L67" si="7">Q36+T36+W36+Z36+AC36+AF36+AI36+AL36+AO36+AR36+AU36+AX36</f>
        <v>1355734.7288579999</v>
      </c>
      <c r="M36" s="12">
        <v>121007.65999999999</v>
      </c>
      <c r="N36" s="129">
        <f t="shared" si="4"/>
        <v>1234727.068858</v>
      </c>
      <c r="O36" s="21">
        <v>2221809</v>
      </c>
      <c r="P36" s="22">
        <v>218714.87795999987</v>
      </c>
      <c r="Q36" s="23">
        <v>100903.804617</v>
      </c>
      <c r="R36" s="21">
        <v>2349110.3999999943</v>
      </c>
      <c r="S36" s="22">
        <v>219453.89356800073</v>
      </c>
      <c r="T36" s="23">
        <v>150829.44026999999</v>
      </c>
      <c r="U36" s="21">
        <v>2836054.4999999963</v>
      </c>
      <c r="V36" s="22">
        <v>250707.21780000013</v>
      </c>
      <c r="W36" s="23">
        <v>166031.13176999992</v>
      </c>
      <c r="X36" s="21">
        <v>2602180.5000000014</v>
      </c>
      <c r="Y36" s="22">
        <v>216969.81009000028</v>
      </c>
      <c r="Z36" s="23">
        <v>136854.36456599997</v>
      </c>
      <c r="AA36" s="21">
        <v>2201401.5</v>
      </c>
      <c r="AB36" s="22">
        <v>172501.82154</v>
      </c>
      <c r="AC36" s="23">
        <v>94671.740681999989</v>
      </c>
      <c r="AD36" s="21">
        <v>1831442.4000000001</v>
      </c>
      <c r="AE36" s="22">
        <v>138914.90604</v>
      </c>
      <c r="AF36" s="23">
        <v>58068.396560999929</v>
      </c>
      <c r="AG36" s="21">
        <v>2230390.4999999995</v>
      </c>
      <c r="AH36" s="22">
        <v>174773.39957999994</v>
      </c>
      <c r="AI36" s="23">
        <v>85380.11032800001</v>
      </c>
      <c r="AJ36" s="21">
        <v>2209792.799999998</v>
      </c>
      <c r="AK36" s="22">
        <v>178705.94373599987</v>
      </c>
      <c r="AL36" s="23">
        <v>101284.035972</v>
      </c>
      <c r="AM36" s="21">
        <v>2047241.7000000011</v>
      </c>
      <c r="AN36" s="22">
        <v>165560.43627899999</v>
      </c>
      <c r="AO36" s="23">
        <v>90025.975119000039</v>
      </c>
      <c r="AP36" s="21">
        <v>2697631.1999999979</v>
      </c>
      <c r="AQ36" s="22">
        <v>218157.43514399958</v>
      </c>
      <c r="AR36" s="23">
        <v>113959.75245899992</v>
      </c>
      <c r="AS36" s="21">
        <v>2744414.7000000053</v>
      </c>
      <c r="AT36" s="22">
        <v>221940.81678899995</v>
      </c>
      <c r="AU36" s="23">
        <v>110897.31413400013</v>
      </c>
      <c r="AV36" s="21">
        <v>2837964.3000000026</v>
      </c>
      <c r="AW36" s="22">
        <v>243752.75372700059</v>
      </c>
      <c r="AX36" s="23">
        <v>146828.66238000014</v>
      </c>
    </row>
    <row r="37" spans="1:50" x14ac:dyDescent="0.25">
      <c r="A37" s="16">
        <v>34</v>
      </c>
      <c r="B37" s="17" t="s">
        <v>690</v>
      </c>
      <c r="C37" s="160">
        <v>113</v>
      </c>
      <c r="D37" s="79">
        <v>0.1</v>
      </c>
      <c r="E37" s="79" t="s">
        <v>293</v>
      </c>
      <c r="F37" s="74">
        <v>39876</v>
      </c>
      <c r="G37" s="74">
        <v>39876</v>
      </c>
      <c r="H37" s="72" t="s">
        <v>315</v>
      </c>
      <c r="I37" s="70">
        <f t="shared" si="5"/>
        <v>554927.72499999963</v>
      </c>
      <c r="J37" s="18">
        <f t="shared" si="6"/>
        <v>64326.901120499955</v>
      </c>
      <c r="K37" s="19">
        <f t="shared" si="3"/>
        <v>0.11591942197607805</v>
      </c>
      <c r="L37" s="11">
        <f t="shared" si="7"/>
        <v>44305.09631624999</v>
      </c>
      <c r="M37" s="12">
        <v>9649.0300000000007</v>
      </c>
      <c r="N37" s="129">
        <f t="shared" si="4"/>
        <v>34656.066316249991</v>
      </c>
      <c r="O37" s="21">
        <v>44629.375000000095</v>
      </c>
      <c r="P37" s="22">
        <v>6001.3120562499989</v>
      </c>
      <c r="Q37" s="23">
        <v>3736.7603229999982</v>
      </c>
      <c r="R37" s="21">
        <v>43030.4750000001</v>
      </c>
      <c r="S37" s="22">
        <v>5510.4826284999981</v>
      </c>
      <c r="T37" s="23">
        <v>4243.3214334999957</v>
      </c>
      <c r="U37" s="21">
        <v>55200.374999999818</v>
      </c>
      <c r="V37" s="22">
        <v>6715.6776224999412</v>
      </c>
      <c r="W37" s="23">
        <v>5072.8103734999977</v>
      </c>
      <c r="X37" s="21">
        <v>60494.824999999844</v>
      </c>
      <c r="Y37" s="22">
        <v>6972.6335295000072</v>
      </c>
      <c r="Z37" s="23">
        <v>5122.5328497500022</v>
      </c>
      <c r="AA37" s="21">
        <v>58211.450000000106</v>
      </c>
      <c r="AB37" s="22">
        <v>6336.3163325000232</v>
      </c>
      <c r="AC37" s="23">
        <v>4453.5042742500027</v>
      </c>
      <c r="AD37" s="21">
        <v>43038.575000000026</v>
      </c>
      <c r="AE37" s="22">
        <v>4547.0254487499924</v>
      </c>
      <c r="AF37" s="23">
        <v>2744.2054149999981</v>
      </c>
      <c r="AG37" s="21">
        <v>45785.65000000006</v>
      </c>
      <c r="AH37" s="22">
        <v>4983.7680024999991</v>
      </c>
      <c r="AI37" s="23">
        <v>3233.5071799999973</v>
      </c>
      <c r="AJ37" s="21">
        <v>11617.499999999993</v>
      </c>
      <c r="AK37" s="22">
        <v>1301.8570499999987</v>
      </c>
      <c r="AL37" s="23">
        <v>868.71137375000058</v>
      </c>
      <c r="AM37" s="21">
        <v>34454.200000000041</v>
      </c>
      <c r="AN37" s="22">
        <v>3860.9376519999978</v>
      </c>
      <c r="AO37" s="23">
        <v>2670.4632735000018</v>
      </c>
      <c r="AP37" s="21">
        <v>52681.399999999987</v>
      </c>
      <c r="AQ37" s="22">
        <v>5903.4776840000013</v>
      </c>
      <c r="AR37" s="23">
        <v>3895.5554765000006</v>
      </c>
      <c r="AS37" s="21">
        <v>52773.074999999975</v>
      </c>
      <c r="AT37" s="22">
        <v>5913.7507844999918</v>
      </c>
      <c r="AU37" s="23">
        <v>3775.4106892500013</v>
      </c>
      <c r="AV37" s="21">
        <v>53010.824999999713</v>
      </c>
      <c r="AW37" s="22">
        <v>6279.6623295000027</v>
      </c>
      <c r="AX37" s="23">
        <v>4488.3136542499979</v>
      </c>
    </row>
    <row r="38" spans="1:50" x14ac:dyDescent="0.25">
      <c r="A38" s="16">
        <v>35</v>
      </c>
      <c r="B38" s="17" t="s">
        <v>690</v>
      </c>
      <c r="C38" s="160">
        <v>112</v>
      </c>
      <c r="D38" s="79">
        <v>0.14000000000000001</v>
      </c>
      <c r="E38" s="79" t="s">
        <v>293</v>
      </c>
      <c r="F38" s="74">
        <v>39527</v>
      </c>
      <c r="G38" s="74">
        <v>39546</v>
      </c>
      <c r="H38" s="72" t="s">
        <v>316</v>
      </c>
      <c r="I38" s="70">
        <f t="shared" si="5"/>
        <v>857046.76800000016</v>
      </c>
      <c r="J38" s="18">
        <f t="shared" si="6"/>
        <v>100026.89178487998</v>
      </c>
      <c r="K38" s="19">
        <f t="shared" si="3"/>
        <v>0.11671112419956055</v>
      </c>
      <c r="L38" s="11">
        <f t="shared" si="7"/>
        <v>68076.527316000007</v>
      </c>
      <c r="M38" s="12">
        <v>15004.029999999999</v>
      </c>
      <c r="N38" s="129">
        <f t="shared" si="4"/>
        <v>53072.497316000008</v>
      </c>
      <c r="O38" s="21">
        <v>95820.58400000009</v>
      </c>
      <c r="P38" s="22">
        <v>12884.993930479997</v>
      </c>
      <c r="Q38" s="23">
        <v>8054.0189410399917</v>
      </c>
      <c r="R38" s="21">
        <v>88881.216000000029</v>
      </c>
      <c r="S38" s="22">
        <v>11382.128520960003</v>
      </c>
      <c r="T38" s="23">
        <v>8764.1983240800109</v>
      </c>
      <c r="U38" s="21">
        <v>98370.704000000143</v>
      </c>
      <c r="V38" s="22">
        <v>11967.779848639995</v>
      </c>
      <c r="W38" s="23">
        <v>9029.5150173600032</v>
      </c>
      <c r="X38" s="21">
        <v>64559.592000000048</v>
      </c>
      <c r="Y38" s="22">
        <v>7441.1385739199995</v>
      </c>
      <c r="Z38" s="23">
        <v>5444.153297359996</v>
      </c>
      <c r="AA38" s="21">
        <v>82942.992000000027</v>
      </c>
      <c r="AB38" s="22">
        <v>9028.3446791999995</v>
      </c>
      <c r="AC38" s="23">
        <v>6176.8594087199972</v>
      </c>
      <c r="AD38" s="21">
        <v>77266.01599999996</v>
      </c>
      <c r="AE38" s="22">
        <v>8163.1545903999904</v>
      </c>
      <c r="AF38" s="23">
        <v>5017.1785672000051</v>
      </c>
      <c r="AG38" s="21">
        <v>46620.896000000001</v>
      </c>
      <c r="AH38" s="22">
        <v>5074.684529600001</v>
      </c>
      <c r="AI38" s="23">
        <v>2991.3813463200004</v>
      </c>
      <c r="AJ38" s="21">
        <v>66945.008000000045</v>
      </c>
      <c r="AK38" s="22">
        <v>7501.8575964799975</v>
      </c>
      <c r="AL38" s="23">
        <v>5057.5620786400004</v>
      </c>
      <c r="AM38" s="21">
        <v>78660.815999999963</v>
      </c>
      <c r="AN38" s="22">
        <v>8814.7310409599904</v>
      </c>
      <c r="AO38" s="23">
        <v>5991.2838576800123</v>
      </c>
      <c r="AP38" s="21">
        <v>78400.983999999997</v>
      </c>
      <c r="AQ38" s="22">
        <v>8785.6142670400168</v>
      </c>
      <c r="AR38" s="23">
        <v>5760.444439920002</v>
      </c>
      <c r="AS38" s="21">
        <v>50918.895999999942</v>
      </c>
      <c r="AT38" s="22">
        <v>5705.9714857600002</v>
      </c>
      <c r="AU38" s="23">
        <v>3584.87722704</v>
      </c>
      <c r="AV38" s="21">
        <v>27659.064000000013</v>
      </c>
      <c r="AW38" s="22">
        <v>3276.4927214399995</v>
      </c>
      <c r="AX38" s="23">
        <v>2205.0548106400011</v>
      </c>
    </row>
    <row r="39" spans="1:50" x14ac:dyDescent="0.25">
      <c r="A39" s="16">
        <v>36</v>
      </c>
      <c r="B39" s="17" t="s">
        <v>253</v>
      </c>
      <c r="C39" s="160">
        <v>3</v>
      </c>
      <c r="D39" s="79">
        <v>0.96</v>
      </c>
      <c r="E39" s="79" t="s">
        <v>293</v>
      </c>
      <c r="F39" s="74">
        <v>39588</v>
      </c>
      <c r="G39" s="74">
        <v>39722</v>
      </c>
      <c r="H39" s="72" t="s">
        <v>317</v>
      </c>
      <c r="I39" s="70">
        <f t="shared" si="5"/>
        <v>687493.69999999984</v>
      </c>
      <c r="J39" s="18">
        <f t="shared" si="6"/>
        <v>72994.555649999995</v>
      </c>
      <c r="K39" s="19">
        <f t="shared" si="3"/>
        <v>0.1061748720751914</v>
      </c>
      <c r="L39" s="11">
        <f t="shared" si="7"/>
        <v>45786.779310000005</v>
      </c>
      <c r="M39" s="12">
        <v>10949.17</v>
      </c>
      <c r="N39" s="129">
        <f t="shared" si="4"/>
        <v>34837.609310000007</v>
      </c>
      <c r="O39" s="21">
        <v>236770.6999999999</v>
      </c>
      <c r="P39" s="22">
        <v>27285.455468000004</v>
      </c>
      <c r="Q39" s="23">
        <v>15422.238388999998</v>
      </c>
      <c r="R39" s="21">
        <v>90862.500000000044</v>
      </c>
      <c r="S39" s="22">
        <v>9972.1593749999829</v>
      </c>
      <c r="T39" s="23">
        <v>7301.6908770000009</v>
      </c>
      <c r="U39" s="21">
        <v>92582.900000000009</v>
      </c>
      <c r="V39" s="22">
        <v>9653.6189829999985</v>
      </c>
      <c r="W39" s="23">
        <v>6940.7280759999976</v>
      </c>
      <c r="X39" s="21">
        <v>52706.999999999993</v>
      </c>
      <c r="Y39" s="22">
        <v>5206.397460000001</v>
      </c>
      <c r="Z39" s="23">
        <v>3693.3832280000024</v>
      </c>
      <c r="AA39" s="21">
        <v>0</v>
      </c>
      <c r="AB39" s="22">
        <v>0</v>
      </c>
      <c r="AC39" s="23">
        <v>0</v>
      </c>
      <c r="AD39" s="21">
        <v>0</v>
      </c>
      <c r="AE39" s="22">
        <v>0</v>
      </c>
      <c r="AF39" s="23">
        <v>0</v>
      </c>
      <c r="AG39" s="21">
        <v>0</v>
      </c>
      <c r="AH39" s="22">
        <v>0</v>
      </c>
      <c r="AI39" s="23">
        <v>0</v>
      </c>
      <c r="AJ39" s="21">
        <v>0</v>
      </c>
      <c r="AK39" s="22">
        <v>0</v>
      </c>
      <c r="AL39" s="23">
        <v>0</v>
      </c>
      <c r="AM39" s="21">
        <v>0</v>
      </c>
      <c r="AN39" s="22">
        <v>0</v>
      </c>
      <c r="AO39" s="23">
        <v>0</v>
      </c>
      <c r="AP39" s="21">
        <v>52921.999999999985</v>
      </c>
      <c r="AQ39" s="22">
        <v>5082.6288799999966</v>
      </c>
      <c r="AR39" s="23">
        <v>3022.7836919999972</v>
      </c>
      <c r="AS39" s="21">
        <v>112458.0999999999</v>
      </c>
      <c r="AT39" s="22">
        <v>10800.475924000008</v>
      </c>
      <c r="AU39" s="23">
        <v>6250.0921900000076</v>
      </c>
      <c r="AV39" s="21">
        <v>49190.499999999985</v>
      </c>
      <c r="AW39" s="22">
        <v>4993.8195599999963</v>
      </c>
      <c r="AX39" s="23">
        <v>3155.8628579999977</v>
      </c>
    </row>
    <row r="40" spans="1:50" x14ac:dyDescent="0.25">
      <c r="A40" s="16">
        <v>37</v>
      </c>
      <c r="B40" s="17" t="s">
        <v>254</v>
      </c>
      <c r="C40" s="160">
        <v>119</v>
      </c>
      <c r="D40" s="79">
        <v>3.996</v>
      </c>
      <c r="E40" s="79" t="s">
        <v>293</v>
      </c>
      <c r="F40" s="74">
        <v>39983</v>
      </c>
      <c r="G40" s="74">
        <v>39983</v>
      </c>
      <c r="H40" s="72" t="s">
        <v>318</v>
      </c>
      <c r="I40" s="70">
        <f t="shared" si="5"/>
        <v>33910981.199999996</v>
      </c>
      <c r="J40" s="18">
        <f t="shared" si="6"/>
        <v>2842903.3458800181</v>
      </c>
      <c r="K40" s="19">
        <f t="shared" si="3"/>
        <v>8.3834299252892708E-2</v>
      </c>
      <c r="L40" s="11">
        <f t="shared" si="7"/>
        <v>1639648.0138919998</v>
      </c>
      <c r="M40" s="12">
        <v>142145.15999999997</v>
      </c>
      <c r="N40" s="129">
        <f t="shared" si="4"/>
        <v>1497502.8538919999</v>
      </c>
      <c r="O40" s="21">
        <v>2893271.1999999969</v>
      </c>
      <c r="P40" s="22">
        <v>284813.61692800856</v>
      </c>
      <c r="Q40" s="23">
        <v>140142.07481599983</v>
      </c>
      <c r="R40" s="21">
        <v>2706201.5999999861</v>
      </c>
      <c r="S40" s="22">
        <v>252813.35347200118</v>
      </c>
      <c r="T40" s="23">
        <v>172713.76367600026</v>
      </c>
      <c r="U40" s="21">
        <v>2864001.1999999988</v>
      </c>
      <c r="V40" s="22">
        <v>253177.70608000201</v>
      </c>
      <c r="W40" s="23">
        <v>167847.61558399969</v>
      </c>
      <c r="X40" s="21">
        <v>2825923.6000000057</v>
      </c>
      <c r="Y40" s="22">
        <v>235625.50976800508</v>
      </c>
      <c r="Z40" s="23">
        <v>148927.13160399988</v>
      </c>
      <c r="AA40" s="21">
        <v>2903500.3999999985</v>
      </c>
      <c r="AB40" s="22">
        <v>227518.29134399979</v>
      </c>
      <c r="AC40" s="23">
        <v>132885.67066800001</v>
      </c>
      <c r="AD40" s="21">
        <v>2699111.6000000034</v>
      </c>
      <c r="AE40" s="22">
        <v>204727.61485999936</v>
      </c>
      <c r="AF40" s="23">
        <v>103263.90683599995</v>
      </c>
      <c r="AG40" s="21">
        <v>2680579.9999999977</v>
      </c>
      <c r="AH40" s="22">
        <v>210050.24880000064</v>
      </c>
      <c r="AI40" s="23">
        <v>117815.3220440001</v>
      </c>
      <c r="AJ40" s="21">
        <v>2912353.9999999972</v>
      </c>
      <c r="AK40" s="22">
        <v>235522.06797999982</v>
      </c>
      <c r="AL40" s="23">
        <v>137281.00791200018</v>
      </c>
      <c r="AM40" s="21">
        <v>2784848.4000000027</v>
      </c>
      <c r="AN40" s="22">
        <v>225210.69010800042</v>
      </c>
      <c r="AO40" s="23">
        <v>130546.1832119998</v>
      </c>
      <c r="AP40" s="21">
        <v>2914874.4000000032</v>
      </c>
      <c r="AQ40" s="22">
        <v>235725.89272800134</v>
      </c>
      <c r="AR40" s="23">
        <v>123765.7900040001</v>
      </c>
      <c r="AS40" s="21">
        <v>2811718.0000000163</v>
      </c>
      <c r="AT40" s="22">
        <v>227383.63466000077</v>
      </c>
      <c r="AU40" s="23">
        <v>113713.18119600008</v>
      </c>
      <c r="AV40" s="21">
        <v>2914596.7999999947</v>
      </c>
      <c r="AW40" s="22">
        <v>250334.71915199884</v>
      </c>
      <c r="AX40" s="23">
        <v>150746.36633999995</v>
      </c>
    </row>
    <row r="41" spans="1:50" x14ac:dyDescent="0.25">
      <c r="A41" s="16">
        <v>38</v>
      </c>
      <c r="B41" s="17" t="s">
        <v>255</v>
      </c>
      <c r="C41" s="160">
        <v>128</v>
      </c>
      <c r="D41" s="79">
        <v>0.312</v>
      </c>
      <c r="E41" s="79" t="s">
        <v>293</v>
      </c>
      <c r="F41" s="74">
        <v>40885</v>
      </c>
      <c r="G41" s="74">
        <v>40885</v>
      </c>
      <c r="H41" s="72" t="s">
        <v>319</v>
      </c>
      <c r="I41" s="70">
        <f t="shared" si="5"/>
        <v>1289251.5096</v>
      </c>
      <c r="J41" s="18">
        <f t="shared" si="6"/>
        <v>143780.20413844797</v>
      </c>
      <c r="K41" s="19">
        <f t="shared" si="3"/>
        <v>0.1115222305871543</v>
      </c>
      <c r="L41" s="11">
        <f t="shared" si="7"/>
        <v>98328.491836560002</v>
      </c>
      <c r="M41" s="12">
        <v>21567.03</v>
      </c>
      <c r="N41" s="129">
        <f t="shared" si="4"/>
        <v>76761.461836560004</v>
      </c>
      <c r="O41" s="21">
        <v>195803.84760000012</v>
      </c>
      <c r="P41" s="22">
        <v>24189.607332504002</v>
      </c>
      <c r="Q41" s="23">
        <v>14823.471756959991</v>
      </c>
      <c r="R41" s="21">
        <v>207367.69920000009</v>
      </c>
      <c r="S41" s="22">
        <v>24398.883487871983</v>
      </c>
      <c r="T41" s="23">
        <v>18216.038204315992</v>
      </c>
      <c r="U41" s="21">
        <v>224881.59480000011</v>
      </c>
      <c r="V41" s="22">
        <v>25137.264666743969</v>
      </c>
      <c r="W41" s="23">
        <v>18424.213457136</v>
      </c>
      <c r="X41" s="21">
        <v>220384.81560000023</v>
      </c>
      <c r="Y41" s="22">
        <v>23336.548123884004</v>
      </c>
      <c r="Z41" s="23">
        <v>16568.733999432003</v>
      </c>
      <c r="AA41" s="21">
        <v>0</v>
      </c>
      <c r="AB41" s="22">
        <v>0</v>
      </c>
      <c r="AC41" s="23">
        <v>0</v>
      </c>
      <c r="AD41" s="21">
        <v>0</v>
      </c>
      <c r="AE41" s="22">
        <v>0</v>
      </c>
      <c r="AF41" s="23">
        <v>0</v>
      </c>
      <c r="AG41" s="21">
        <v>0</v>
      </c>
      <c r="AH41" s="22">
        <v>0</v>
      </c>
      <c r="AI41" s="23">
        <v>0</v>
      </c>
      <c r="AJ41" s="21">
        <v>0</v>
      </c>
      <c r="AK41" s="22">
        <v>0</v>
      </c>
      <c r="AL41" s="23">
        <v>0</v>
      </c>
      <c r="AM41" s="21">
        <v>0</v>
      </c>
      <c r="AN41" s="22">
        <v>0</v>
      </c>
      <c r="AO41" s="23">
        <v>0</v>
      </c>
      <c r="AP41" s="21">
        <v>0</v>
      </c>
      <c r="AQ41" s="22">
        <v>0</v>
      </c>
      <c r="AR41" s="23">
        <v>0</v>
      </c>
      <c r="AS41" s="21">
        <v>213963.7548</v>
      </c>
      <c r="AT41" s="22">
        <v>22027.568556660008</v>
      </c>
      <c r="AU41" s="23">
        <v>13341.151260024009</v>
      </c>
      <c r="AV41" s="21">
        <v>226849.79759999955</v>
      </c>
      <c r="AW41" s="22">
        <v>24690.331970783987</v>
      </c>
      <c r="AX41" s="23">
        <v>16954.883158692017</v>
      </c>
    </row>
    <row r="42" spans="1:50" x14ac:dyDescent="0.25">
      <c r="A42" s="16">
        <v>39</v>
      </c>
      <c r="B42" s="17" t="s">
        <v>746</v>
      </c>
      <c r="C42" s="160">
        <v>137</v>
      </c>
      <c r="D42" s="79">
        <v>0.39</v>
      </c>
      <c r="E42" s="79" t="s">
        <v>293</v>
      </c>
      <c r="F42" s="74">
        <v>36880</v>
      </c>
      <c r="G42" s="74">
        <v>39114</v>
      </c>
      <c r="H42" s="72" t="s">
        <v>320</v>
      </c>
      <c r="I42" s="70">
        <f t="shared" si="5"/>
        <v>2178820.2400000002</v>
      </c>
      <c r="J42" s="18">
        <f t="shared" si="6"/>
        <v>236212.60993959999</v>
      </c>
      <c r="K42" s="19">
        <f t="shared" si="3"/>
        <v>0.10841307860239079</v>
      </c>
      <c r="L42" s="11">
        <f t="shared" si="7"/>
        <v>156645.04634760006</v>
      </c>
      <c r="M42" s="12">
        <v>11810.61</v>
      </c>
      <c r="N42" s="129">
        <f t="shared" si="4"/>
        <v>144834.43634760007</v>
      </c>
      <c r="O42" s="21">
        <v>246568.67999999993</v>
      </c>
      <c r="P42" s="22">
        <v>30461.094727200012</v>
      </c>
      <c r="Q42" s="23">
        <v>18000.899087599992</v>
      </c>
      <c r="R42" s="21">
        <v>236235.15999999992</v>
      </c>
      <c r="S42" s="22">
        <v>27795.428925600008</v>
      </c>
      <c r="T42" s="23">
        <v>20803.522662800016</v>
      </c>
      <c r="U42" s="21">
        <v>238142.44000000009</v>
      </c>
      <c r="V42" s="22">
        <v>26619.561943199966</v>
      </c>
      <c r="W42" s="23">
        <v>19466.305584000023</v>
      </c>
      <c r="X42" s="21">
        <v>246282.27999999985</v>
      </c>
      <c r="Y42" s="22">
        <v>26078.830629199991</v>
      </c>
      <c r="Z42" s="23">
        <v>18518.577812000007</v>
      </c>
      <c r="AA42" s="21">
        <v>111267.79999999999</v>
      </c>
      <c r="AB42" s="22">
        <v>11127.892678000009</v>
      </c>
      <c r="AC42" s="23">
        <v>7543.0058424000044</v>
      </c>
      <c r="AD42" s="21">
        <v>81035.75999999998</v>
      </c>
      <c r="AE42" s="22">
        <v>7866.1412231999893</v>
      </c>
      <c r="AF42" s="23">
        <v>4341.9571651999995</v>
      </c>
      <c r="AG42" s="21">
        <v>78714.680000000022</v>
      </c>
      <c r="AH42" s="22">
        <v>7872.2551467999974</v>
      </c>
      <c r="AI42" s="23">
        <v>4711.5117476000087</v>
      </c>
      <c r="AJ42" s="21">
        <v>88161.999999999898</v>
      </c>
      <c r="AK42" s="22">
        <v>9076.2778999999937</v>
      </c>
      <c r="AL42" s="23">
        <v>5947.7287755999978</v>
      </c>
      <c r="AM42" s="21">
        <v>86726.920000000013</v>
      </c>
      <c r="AN42" s="22">
        <v>8928.536414000002</v>
      </c>
      <c r="AO42" s="23">
        <v>5869.2626647999978</v>
      </c>
      <c r="AP42" s="21">
        <v>237778.24000000011</v>
      </c>
      <c r="AQ42" s="22">
        <v>24479.269808000015</v>
      </c>
      <c r="AR42" s="23">
        <v>15233.167750800005</v>
      </c>
      <c r="AS42" s="21">
        <v>263157.71999999997</v>
      </c>
      <c r="AT42" s="22">
        <v>27092.087274000012</v>
      </c>
      <c r="AU42" s="23">
        <v>16437.391022799984</v>
      </c>
      <c r="AV42" s="21">
        <v>264748.56000000035</v>
      </c>
      <c r="AW42" s="22">
        <v>28815.233270399985</v>
      </c>
      <c r="AX42" s="23">
        <v>19771.716232000006</v>
      </c>
    </row>
    <row r="43" spans="1:50" x14ac:dyDescent="0.25">
      <c r="A43" s="16">
        <v>40</v>
      </c>
      <c r="B43" s="17" t="s">
        <v>747</v>
      </c>
      <c r="C43" s="160">
        <v>138</v>
      </c>
      <c r="D43" s="79">
        <v>0.17</v>
      </c>
      <c r="E43" s="79" t="s">
        <v>293</v>
      </c>
      <c r="F43" s="74">
        <v>40101</v>
      </c>
      <c r="G43" s="74">
        <v>40101</v>
      </c>
      <c r="H43" s="72" t="s">
        <v>321</v>
      </c>
      <c r="I43" s="70">
        <f t="shared" si="5"/>
        <v>1095908.2959999999</v>
      </c>
      <c r="J43" s="18">
        <f t="shared" si="6"/>
        <v>124733.60666295997</v>
      </c>
      <c r="K43" s="19">
        <f t="shared" si="3"/>
        <v>0.11381755856601343</v>
      </c>
      <c r="L43" s="11">
        <f t="shared" si="7"/>
        <v>84942.817173839954</v>
      </c>
      <c r="M43" s="12">
        <v>6236.6900000000014</v>
      </c>
      <c r="N43" s="129">
        <f t="shared" si="4"/>
        <v>78706.127173839952</v>
      </c>
      <c r="O43" s="21">
        <v>111546.74400000001</v>
      </c>
      <c r="P43" s="22">
        <v>14646.0874872</v>
      </c>
      <c r="Q43" s="23">
        <v>9094.5564436000004</v>
      </c>
      <c r="R43" s="21">
        <v>105070.24799999991</v>
      </c>
      <c r="S43" s="22">
        <v>13139.034512399996</v>
      </c>
      <c r="T43" s="23">
        <v>10026.161607279988</v>
      </c>
      <c r="U43" s="21">
        <v>99346.912000000011</v>
      </c>
      <c r="V43" s="22">
        <v>11801.419676479993</v>
      </c>
      <c r="W43" s="23">
        <v>8852.7392188000067</v>
      </c>
      <c r="X43" s="21">
        <v>89210.05599999991</v>
      </c>
      <c r="Y43" s="22">
        <v>10039.699702240003</v>
      </c>
      <c r="Z43" s="23">
        <v>7306.2459275200035</v>
      </c>
      <c r="AA43" s="21">
        <v>83458.328000000038</v>
      </c>
      <c r="AB43" s="22">
        <v>8870.7856831200043</v>
      </c>
      <c r="AC43" s="23">
        <v>6114.703729679999</v>
      </c>
      <c r="AD43" s="21">
        <v>82395.367999999929</v>
      </c>
      <c r="AE43" s="22">
        <v>8499.9061628799955</v>
      </c>
      <c r="AF43" s="23">
        <v>5139.8941444799993</v>
      </c>
      <c r="AG43" s="21">
        <v>83273.031999999977</v>
      </c>
      <c r="AH43" s="22">
        <v>8851.0905712799813</v>
      </c>
      <c r="AI43" s="23">
        <v>5622.4662215200024</v>
      </c>
      <c r="AJ43" s="21">
        <v>84733.184000000139</v>
      </c>
      <c r="AK43" s="22">
        <v>9271.5049932799993</v>
      </c>
      <c r="AL43" s="23">
        <v>6357.8582707999994</v>
      </c>
      <c r="AM43" s="21">
        <v>84440.7680000002</v>
      </c>
      <c r="AN43" s="22">
        <v>9239.5088345599997</v>
      </c>
      <c r="AO43" s="23">
        <v>6339.3338210399843</v>
      </c>
      <c r="AP43" s="21">
        <v>95293.383999999976</v>
      </c>
      <c r="AQ43" s="22">
        <v>10427.002077280002</v>
      </c>
      <c r="AR43" s="23">
        <v>6774.2746531999992</v>
      </c>
      <c r="AS43" s="21">
        <v>86759.728000000046</v>
      </c>
      <c r="AT43" s="22">
        <v>9493.2494377599978</v>
      </c>
      <c r="AU43" s="23">
        <v>5979.7462523999884</v>
      </c>
      <c r="AV43" s="21">
        <v>90380.54399999982</v>
      </c>
      <c r="AW43" s="22">
        <v>10454.317524479993</v>
      </c>
      <c r="AX43" s="23">
        <v>7334.8368835200017</v>
      </c>
    </row>
    <row r="44" spans="1:50" x14ac:dyDescent="0.25">
      <c r="A44" s="16">
        <v>41</v>
      </c>
      <c r="B44" s="17" t="s">
        <v>256</v>
      </c>
      <c r="C44" s="160">
        <v>140</v>
      </c>
      <c r="D44" s="79">
        <v>0.38</v>
      </c>
      <c r="E44" s="79" t="s">
        <v>293</v>
      </c>
      <c r="F44" s="74">
        <v>37995</v>
      </c>
      <c r="G44" s="74">
        <v>39114</v>
      </c>
      <c r="H44" s="72" t="s">
        <v>322</v>
      </c>
      <c r="I44" s="70">
        <f t="shared" si="5"/>
        <v>2938645.7188323201</v>
      </c>
      <c r="J44" s="18">
        <f t="shared" si="6"/>
        <v>313050.43549948256</v>
      </c>
      <c r="K44" s="19">
        <f t="shared" si="3"/>
        <v>0.10652881138182051</v>
      </c>
      <c r="L44" s="11">
        <f t="shared" si="7"/>
        <v>208683.74038252543</v>
      </c>
      <c r="M44" s="12">
        <v>21431.420000000002</v>
      </c>
      <c r="N44" s="129">
        <f t="shared" si="4"/>
        <v>187252.32038252542</v>
      </c>
      <c r="O44" s="21">
        <v>253494.51776432001</v>
      </c>
      <c r="P44" s="22">
        <v>31316.712724604091</v>
      </c>
      <c r="Q44" s="23">
        <v>18448.53674848915</v>
      </c>
      <c r="R44" s="21">
        <v>224990.19984224005</v>
      </c>
      <c r="S44" s="22">
        <v>26472.346913437945</v>
      </c>
      <c r="T44" s="23">
        <v>19904.90909800159</v>
      </c>
      <c r="U44" s="21">
        <v>256139.15426063989</v>
      </c>
      <c r="V44" s="22">
        <v>28631.234663254338</v>
      </c>
      <c r="W44" s="23">
        <v>21016.452353715842</v>
      </c>
      <c r="X44" s="21">
        <v>260972.12973328013</v>
      </c>
      <c r="Y44" s="22">
        <v>27634.338817456959</v>
      </c>
      <c r="Z44" s="23">
        <v>19614.578962516953</v>
      </c>
      <c r="AA44" s="21">
        <v>227996.05456096012</v>
      </c>
      <c r="AB44" s="22">
        <v>22801.885416641635</v>
      </c>
      <c r="AC44" s="23">
        <v>15771.19588016224</v>
      </c>
      <c r="AD44" s="21">
        <v>207968.01846127966</v>
      </c>
      <c r="AE44" s="22">
        <v>20187.455552036434</v>
      </c>
      <c r="AF44" s="23">
        <v>11960.686714709685</v>
      </c>
      <c r="AG44" s="21">
        <v>220492.40566415997</v>
      </c>
      <c r="AH44" s="22">
        <v>22051.445490472659</v>
      </c>
      <c r="AI44" s="23">
        <v>14531.305765303723</v>
      </c>
      <c r="AJ44" s="21">
        <v>243797.98609487995</v>
      </c>
      <c r="AK44" s="22">
        <v>25099.002668467889</v>
      </c>
      <c r="AL44" s="23">
        <v>16898.586150404506</v>
      </c>
      <c r="AM44" s="21">
        <v>252582.56681503967</v>
      </c>
      <c r="AN44" s="22">
        <v>26003.375253608367</v>
      </c>
      <c r="AO44" s="23">
        <v>17485.387597025612</v>
      </c>
      <c r="AP44" s="21">
        <v>272319.4323550401</v>
      </c>
      <c r="AQ44" s="22">
        <v>28035.285560951375</v>
      </c>
      <c r="AR44" s="23">
        <v>17591.457885557844</v>
      </c>
      <c r="AS44" s="21">
        <v>263183.23404016014</v>
      </c>
      <c r="AT44" s="22">
        <v>27094.713944434454</v>
      </c>
      <c r="AU44" s="23">
        <v>16442.772812098148</v>
      </c>
      <c r="AV44" s="21">
        <v>254710.01924031999</v>
      </c>
      <c r="AW44" s="22">
        <v>27722.63849411644</v>
      </c>
      <c r="AX44" s="23">
        <v>19017.870414540135</v>
      </c>
    </row>
    <row r="45" spans="1:50" x14ac:dyDescent="0.25">
      <c r="A45" s="16">
        <v>42</v>
      </c>
      <c r="B45" s="17" t="s">
        <v>257</v>
      </c>
      <c r="C45" s="160">
        <v>139</v>
      </c>
      <c r="D45" s="79">
        <v>0.30199999999999999</v>
      </c>
      <c r="E45" s="79" t="s">
        <v>293</v>
      </c>
      <c r="F45" s="74">
        <v>40056</v>
      </c>
      <c r="G45" s="74">
        <v>40057</v>
      </c>
      <c r="H45" s="72" t="s">
        <v>322</v>
      </c>
      <c r="I45" s="70">
        <f t="shared" si="5"/>
        <v>2460633.1416000002</v>
      </c>
      <c r="J45" s="18">
        <f t="shared" si="6"/>
        <v>261846.64030987205</v>
      </c>
      <c r="K45" s="19">
        <f t="shared" si="3"/>
        <v>0.10641433535257072</v>
      </c>
      <c r="L45" s="11">
        <f t="shared" si="7"/>
        <v>173307.89280366004</v>
      </c>
      <c r="M45" s="12">
        <v>18014.91</v>
      </c>
      <c r="N45" s="129">
        <f t="shared" si="4"/>
        <v>155292.98280366004</v>
      </c>
      <c r="O45" s="21">
        <v>209492.06640000004</v>
      </c>
      <c r="P45" s="22">
        <v>25880.649883056027</v>
      </c>
      <c r="Q45" s="23">
        <v>15397.993602456017</v>
      </c>
      <c r="R45" s="21">
        <v>198411.62640000033</v>
      </c>
      <c r="S45" s="22">
        <v>23345.111962224015</v>
      </c>
      <c r="T45" s="23">
        <v>17473.008076284001</v>
      </c>
      <c r="U45" s="21">
        <v>211590.71160000021</v>
      </c>
      <c r="V45" s="22">
        <v>23651.609742647994</v>
      </c>
      <c r="W45" s="23">
        <v>17355.440433647997</v>
      </c>
      <c r="X45" s="21">
        <v>205418.23439999993</v>
      </c>
      <c r="Y45" s="22">
        <v>21751.736840616009</v>
      </c>
      <c r="Z45" s="23">
        <v>15452.047932096002</v>
      </c>
      <c r="AA45" s="21">
        <v>210555.56040000007</v>
      </c>
      <c r="AB45" s="22">
        <v>21057.661595603968</v>
      </c>
      <c r="AC45" s="23">
        <v>14204.053520375996</v>
      </c>
      <c r="AD45" s="21">
        <v>202310.0676000001</v>
      </c>
      <c r="AE45" s="22">
        <v>19638.238261932027</v>
      </c>
      <c r="AF45" s="23">
        <v>11470.214262180001</v>
      </c>
      <c r="AG45" s="21">
        <v>209215.65239999993</v>
      </c>
      <c r="AH45" s="22">
        <v>20923.65739652401</v>
      </c>
      <c r="AI45" s="23">
        <v>12926.785917419998</v>
      </c>
      <c r="AJ45" s="21">
        <v>210879.74399999998</v>
      </c>
      <c r="AK45" s="22">
        <v>21710.06964479998</v>
      </c>
      <c r="AL45" s="23">
        <v>14575.491913883998</v>
      </c>
      <c r="AM45" s="21">
        <v>174235.93559999994</v>
      </c>
      <c r="AN45" s="22">
        <v>17937.589570020002</v>
      </c>
      <c r="AO45" s="23">
        <v>12140.152411944015</v>
      </c>
      <c r="AP45" s="21">
        <v>211692.04680000021</v>
      </c>
      <c r="AQ45" s="22">
        <v>21793.69621806002</v>
      </c>
      <c r="AR45" s="23">
        <v>13676.033880683995</v>
      </c>
      <c r="AS45" s="21">
        <v>205657.18679999997</v>
      </c>
      <c r="AT45" s="22">
        <v>21172.407381060006</v>
      </c>
      <c r="AU45" s="23">
        <v>12848.285783376008</v>
      </c>
      <c r="AV45" s="21">
        <v>211174.30919999967</v>
      </c>
      <c r="AW45" s="22">
        <v>22984.211813327998</v>
      </c>
      <c r="AX45" s="23">
        <v>15788.385069311993</v>
      </c>
    </row>
    <row r="46" spans="1:50" x14ac:dyDescent="0.25">
      <c r="A46" s="16">
        <v>43</v>
      </c>
      <c r="B46" s="17" t="s">
        <v>258</v>
      </c>
      <c r="C46" s="160">
        <v>141</v>
      </c>
      <c r="D46" s="79">
        <v>0.4</v>
      </c>
      <c r="E46" s="79" t="s">
        <v>293</v>
      </c>
      <c r="F46" s="74">
        <v>40959</v>
      </c>
      <c r="G46" s="74">
        <v>40959</v>
      </c>
      <c r="H46" s="72" t="s">
        <v>322</v>
      </c>
      <c r="I46" s="70">
        <f t="shared" si="5"/>
        <v>2373721</v>
      </c>
      <c r="J46" s="18">
        <f t="shared" si="6"/>
        <v>256021.04809000023</v>
      </c>
      <c r="K46" s="19">
        <f t="shared" si="3"/>
        <v>0.10785641955815373</v>
      </c>
      <c r="L46" s="11">
        <f t="shared" si="7"/>
        <v>172198.40123999998</v>
      </c>
      <c r="M46" s="12">
        <v>18586.41</v>
      </c>
      <c r="N46" s="129">
        <f t="shared" si="4"/>
        <v>153611.99123999997</v>
      </c>
      <c r="O46" s="21">
        <v>247423</v>
      </c>
      <c r="P46" s="22">
        <v>30566.637420000025</v>
      </c>
      <c r="Q46" s="23">
        <v>18299.293229999985</v>
      </c>
      <c r="R46" s="21">
        <v>231912</v>
      </c>
      <c r="S46" s="22">
        <v>27286.765920000129</v>
      </c>
      <c r="T46" s="23">
        <v>20443.931580000004</v>
      </c>
      <c r="U46" s="21">
        <v>245614</v>
      </c>
      <c r="V46" s="22">
        <v>27454.732920000111</v>
      </c>
      <c r="W46" s="23">
        <v>20125.237609999978</v>
      </c>
      <c r="X46" s="21">
        <v>230197</v>
      </c>
      <c r="Y46" s="22">
        <v>24375.56033000004</v>
      </c>
      <c r="Z46" s="23">
        <v>17379.891489999998</v>
      </c>
      <c r="AA46" s="21">
        <v>171746</v>
      </c>
      <c r="AB46" s="22">
        <v>17176.317459999995</v>
      </c>
      <c r="AC46" s="23">
        <v>11941.436899999992</v>
      </c>
      <c r="AD46" s="21">
        <v>107582</v>
      </c>
      <c r="AE46" s="22">
        <v>10442.984740000002</v>
      </c>
      <c r="AF46" s="23">
        <v>6356.172390000007</v>
      </c>
      <c r="AG46" s="21">
        <v>43378</v>
      </c>
      <c r="AH46" s="22">
        <v>4338.2337800000068</v>
      </c>
      <c r="AI46" s="23">
        <v>2633.2371700000017</v>
      </c>
      <c r="AJ46" s="21">
        <v>130121</v>
      </c>
      <c r="AK46" s="22">
        <v>13395.956949999954</v>
      </c>
      <c r="AL46" s="23">
        <v>9278.3904700000076</v>
      </c>
      <c r="AM46" s="21">
        <v>219136</v>
      </c>
      <c r="AN46" s="22">
        <v>22560.051200000016</v>
      </c>
      <c r="AO46" s="23">
        <v>15189.432179999985</v>
      </c>
      <c r="AP46" s="21">
        <v>253916</v>
      </c>
      <c r="AQ46" s="22">
        <v>26140.652199999899</v>
      </c>
      <c r="AR46" s="23">
        <v>16442.951149999997</v>
      </c>
      <c r="AS46" s="21">
        <v>227823</v>
      </c>
      <c r="AT46" s="22">
        <v>23454.377849999968</v>
      </c>
      <c r="AU46" s="23">
        <v>14284.316000000004</v>
      </c>
      <c r="AV46" s="21">
        <v>264873</v>
      </c>
      <c r="AW46" s="22">
        <v>28828.777320000067</v>
      </c>
      <c r="AX46" s="23">
        <v>19824.111069999999</v>
      </c>
    </row>
    <row r="47" spans="1:50" x14ac:dyDescent="0.25">
      <c r="A47" s="16">
        <v>44</v>
      </c>
      <c r="B47" s="17" t="s">
        <v>259</v>
      </c>
      <c r="C47" s="160">
        <v>144</v>
      </c>
      <c r="D47" s="79">
        <v>0.6</v>
      </c>
      <c r="E47" s="79" t="s">
        <v>293</v>
      </c>
      <c r="F47" s="74">
        <v>40687</v>
      </c>
      <c r="G47" s="74">
        <v>40687</v>
      </c>
      <c r="H47" s="72" t="s">
        <v>323</v>
      </c>
      <c r="I47" s="70">
        <f t="shared" si="5"/>
        <v>4749961.6000000006</v>
      </c>
      <c r="J47" s="18">
        <f t="shared" si="6"/>
        <v>484527.77112600039</v>
      </c>
      <c r="K47" s="19">
        <f t="shared" si="3"/>
        <v>0.10200667119624722</v>
      </c>
      <c r="L47" s="11">
        <f t="shared" si="7"/>
        <v>312627.14366424998</v>
      </c>
      <c r="M47" s="12">
        <v>24226.390000000003</v>
      </c>
      <c r="N47" s="129">
        <f t="shared" si="4"/>
        <v>288400.75366424996</v>
      </c>
      <c r="O47" s="24">
        <v>402382.10000000021</v>
      </c>
      <c r="P47" s="25">
        <v>47734.588522999991</v>
      </c>
      <c r="Q47" s="26">
        <v>27014.642050500017</v>
      </c>
      <c r="R47" s="24">
        <v>357567.84999999992</v>
      </c>
      <c r="S47" s="25">
        <v>40398.015693000074</v>
      </c>
      <c r="T47" s="26">
        <v>29691.639817499999</v>
      </c>
      <c r="U47" s="24">
        <v>425286.95000000019</v>
      </c>
      <c r="V47" s="25">
        <v>45646.048343499941</v>
      </c>
      <c r="W47" s="26">
        <v>33007.421403000029</v>
      </c>
      <c r="X47" s="24">
        <v>418203.39999999997</v>
      </c>
      <c r="Y47" s="25">
        <v>42522.921712000018</v>
      </c>
      <c r="Z47" s="26">
        <v>29694.303071500024</v>
      </c>
      <c r="AA47" s="24">
        <v>426970.9499999999</v>
      </c>
      <c r="AB47" s="25">
        <v>41002.020328499973</v>
      </c>
      <c r="AC47" s="26">
        <v>27046.678957500004</v>
      </c>
      <c r="AD47" s="24">
        <v>367909.25000000017</v>
      </c>
      <c r="AE47" s="25">
        <v>34292.821192500087</v>
      </c>
      <c r="AF47" s="26">
        <v>19435.467511999996</v>
      </c>
      <c r="AG47" s="24">
        <v>391404.24999999942</v>
      </c>
      <c r="AH47" s="25">
        <v>37586.550127500028</v>
      </c>
      <c r="AI47" s="26">
        <v>23123.435772999965</v>
      </c>
      <c r="AJ47" s="24">
        <v>429147.55000000028</v>
      </c>
      <c r="AK47" s="25">
        <v>42425.526792999983</v>
      </c>
      <c r="AL47" s="26">
        <v>27940.952239999988</v>
      </c>
      <c r="AM47" s="24">
        <v>416593.80000000016</v>
      </c>
      <c r="AN47" s="25">
        <v>41184.463067999837</v>
      </c>
      <c r="AO47" s="26">
        <v>27015.998738499959</v>
      </c>
      <c r="AP47" s="24">
        <v>428197.44999999972</v>
      </c>
      <c r="AQ47" s="25">
        <v>42331.599907000331</v>
      </c>
      <c r="AR47" s="26">
        <v>25888.901407999994</v>
      </c>
      <c r="AS47" s="24">
        <v>410936.94999999972</v>
      </c>
      <c r="AT47" s="25">
        <v>40625.226877000096</v>
      </c>
      <c r="AU47" s="26">
        <v>24004.172270249979</v>
      </c>
      <c r="AV47" s="24">
        <v>275361.10000000015</v>
      </c>
      <c r="AW47" s="25">
        <v>28777.988561000024</v>
      </c>
      <c r="AX47" s="26">
        <v>18763.530422500011</v>
      </c>
    </row>
    <row r="48" spans="1:50" x14ac:dyDescent="0.25">
      <c r="A48" s="16">
        <v>45</v>
      </c>
      <c r="B48" s="27" t="s">
        <v>260</v>
      </c>
      <c r="C48" s="161">
        <v>146</v>
      </c>
      <c r="D48" s="79">
        <v>0.38</v>
      </c>
      <c r="E48" s="79" t="s">
        <v>293</v>
      </c>
      <c r="F48" s="74">
        <v>40662</v>
      </c>
      <c r="G48" s="74">
        <v>40664</v>
      </c>
      <c r="H48" s="72" t="s">
        <v>324</v>
      </c>
      <c r="I48" s="70">
        <f t="shared" si="5"/>
        <v>1480245.5</v>
      </c>
      <c r="J48" s="18">
        <f t="shared" si="6"/>
        <v>163345.71872750024</v>
      </c>
      <c r="K48" s="19">
        <f t="shared" si="3"/>
        <v>0.11035042412052612</v>
      </c>
      <c r="L48" s="11">
        <f t="shared" si="7"/>
        <v>109039.66760374996</v>
      </c>
      <c r="M48" s="12">
        <v>24501.870000000003</v>
      </c>
      <c r="N48" s="129">
        <f t="shared" si="4"/>
        <v>84537.797603749961</v>
      </c>
      <c r="O48" s="21">
        <v>239278</v>
      </c>
      <c r="P48" s="22">
        <v>29560.40412000033</v>
      </c>
      <c r="Q48" s="23">
        <v>17736.26212499999</v>
      </c>
      <c r="R48" s="21">
        <v>197780.625</v>
      </c>
      <c r="S48" s="22">
        <v>23270.8683375</v>
      </c>
      <c r="T48" s="23">
        <v>17492.047567500027</v>
      </c>
      <c r="U48" s="21">
        <v>206203.375</v>
      </c>
      <c r="V48" s="22">
        <v>23049.4132575</v>
      </c>
      <c r="W48" s="23">
        <v>16922.321808749988</v>
      </c>
      <c r="X48" s="21">
        <v>115645.5</v>
      </c>
      <c r="Y48" s="22">
        <v>12245.701994999987</v>
      </c>
      <c r="Z48" s="23">
        <v>8695.0104500000052</v>
      </c>
      <c r="AA48" s="21">
        <v>42477.75</v>
      </c>
      <c r="AB48" s="22">
        <v>4248.1997775000009</v>
      </c>
      <c r="AC48" s="23">
        <v>2873.8326200000015</v>
      </c>
      <c r="AD48" s="21">
        <v>22475</v>
      </c>
      <c r="AE48" s="22">
        <v>2181.6482499999979</v>
      </c>
      <c r="AF48" s="23">
        <v>1213.3699037500007</v>
      </c>
      <c r="AG48" s="21">
        <v>27768.5</v>
      </c>
      <c r="AH48" s="22">
        <v>2777.1276850000004</v>
      </c>
      <c r="AI48" s="23">
        <v>1654.1942737499996</v>
      </c>
      <c r="AJ48" s="21">
        <v>29840.75</v>
      </c>
      <c r="AK48" s="22">
        <v>3072.1052125000015</v>
      </c>
      <c r="AL48" s="23">
        <v>2038.7896562499998</v>
      </c>
      <c r="AM48" s="21">
        <v>34757.875</v>
      </c>
      <c r="AN48" s="22">
        <v>3578.3232312499963</v>
      </c>
      <c r="AO48" s="23">
        <v>2384.7633837499998</v>
      </c>
      <c r="AP48" s="21">
        <v>153164</v>
      </c>
      <c r="AQ48" s="22">
        <v>15768.233799999971</v>
      </c>
      <c r="AR48" s="23">
        <v>9820.4308774999809</v>
      </c>
      <c r="AS48" s="21">
        <v>190775.875</v>
      </c>
      <c r="AT48" s="22">
        <v>19640.376331249947</v>
      </c>
      <c r="AU48" s="23">
        <v>11843.211520000003</v>
      </c>
      <c r="AV48" s="21">
        <v>220078.25</v>
      </c>
      <c r="AW48" s="22">
        <v>23953.316730000006</v>
      </c>
      <c r="AX48" s="23">
        <v>16365.433417499986</v>
      </c>
    </row>
    <row r="49" spans="1:50" x14ac:dyDescent="0.25">
      <c r="A49" s="16">
        <v>46</v>
      </c>
      <c r="B49" s="17" t="s">
        <v>261</v>
      </c>
      <c r="C49" s="160">
        <v>160</v>
      </c>
      <c r="D49" s="79">
        <v>0.495</v>
      </c>
      <c r="E49" s="79" t="s">
        <v>293</v>
      </c>
      <c r="F49" s="74">
        <v>37062</v>
      </c>
      <c r="G49" s="74">
        <v>39783</v>
      </c>
      <c r="H49" s="72" t="s">
        <v>325</v>
      </c>
      <c r="I49" s="70">
        <f t="shared" si="5"/>
        <v>3382417.6800000011</v>
      </c>
      <c r="J49" s="18">
        <f t="shared" si="6"/>
        <v>349156.6527156001</v>
      </c>
      <c r="K49" s="19">
        <f t="shared" si="3"/>
        <v>0.10322694762983854</v>
      </c>
      <c r="L49" s="11">
        <f t="shared" si="7"/>
        <v>228259.00417</v>
      </c>
      <c r="M49" s="12">
        <v>17457.829999999998</v>
      </c>
      <c r="N49" s="129">
        <f t="shared" si="4"/>
        <v>210801.17417000001</v>
      </c>
      <c r="O49" s="21">
        <v>353656.83000000007</v>
      </c>
      <c r="P49" s="22">
        <v>41954.309742900165</v>
      </c>
      <c r="Q49" s="23">
        <v>24338.081224299971</v>
      </c>
      <c r="R49" s="21">
        <v>334599.90000000008</v>
      </c>
      <c r="S49" s="22">
        <v>37803.096701999981</v>
      </c>
      <c r="T49" s="23">
        <v>27895.285472000021</v>
      </c>
      <c r="U49" s="21">
        <v>360326.26000000047</v>
      </c>
      <c r="V49" s="22">
        <v>38673.817485800013</v>
      </c>
      <c r="W49" s="23">
        <v>27913.108857599967</v>
      </c>
      <c r="X49" s="21">
        <v>345348.07000000007</v>
      </c>
      <c r="Y49" s="22">
        <v>35114.991757599993</v>
      </c>
      <c r="Z49" s="23">
        <v>24553.324687599987</v>
      </c>
      <c r="AA49" s="21">
        <v>356810.17999999982</v>
      </c>
      <c r="AB49" s="22">
        <v>34264.481585400004</v>
      </c>
      <c r="AC49" s="23">
        <v>22591.046173000032</v>
      </c>
      <c r="AD49" s="21">
        <v>255614.66000000009</v>
      </c>
      <c r="AE49" s="22">
        <v>23825.842458599986</v>
      </c>
      <c r="AF49" s="23">
        <v>13926.218395499993</v>
      </c>
      <c r="AG49" s="21">
        <v>182616.75000000006</v>
      </c>
      <c r="AH49" s="22">
        <v>17536.686502499993</v>
      </c>
      <c r="AI49" s="23">
        <v>11443.643237500013</v>
      </c>
      <c r="AJ49" s="21">
        <v>165217.83000000005</v>
      </c>
      <c r="AK49" s="22">
        <v>16333.434673800006</v>
      </c>
      <c r="AL49" s="23">
        <v>10647.104160100002</v>
      </c>
      <c r="AM49" s="21">
        <v>0</v>
      </c>
      <c r="AN49" s="22">
        <v>0</v>
      </c>
      <c r="AO49" s="23">
        <v>0</v>
      </c>
      <c r="AP49" s="21">
        <v>326036.56000000029</v>
      </c>
      <c r="AQ49" s="22">
        <v>32231.974321600006</v>
      </c>
      <c r="AR49" s="23">
        <v>19640.648162499991</v>
      </c>
      <c r="AS49" s="21">
        <v>348305.53999999992</v>
      </c>
      <c r="AT49" s="22">
        <v>34433.48568439993</v>
      </c>
      <c r="AU49" s="23">
        <v>20334.76357900002</v>
      </c>
      <c r="AV49" s="21">
        <v>353885.10000000009</v>
      </c>
      <c r="AW49" s="22">
        <v>36984.531800999983</v>
      </c>
      <c r="AX49" s="23">
        <v>24975.780220900029</v>
      </c>
    </row>
    <row r="50" spans="1:50" x14ac:dyDescent="0.25">
      <c r="A50" s="16">
        <v>47</v>
      </c>
      <c r="B50" s="17" t="s">
        <v>691</v>
      </c>
      <c r="C50" s="160">
        <v>162</v>
      </c>
      <c r="D50" s="79">
        <v>0.15</v>
      </c>
      <c r="E50" s="79" t="s">
        <v>293</v>
      </c>
      <c r="F50" s="74">
        <v>37628</v>
      </c>
      <c r="G50" s="74">
        <v>39264</v>
      </c>
      <c r="H50" s="72" t="s">
        <v>326</v>
      </c>
      <c r="I50" s="70">
        <f t="shared" si="5"/>
        <v>1262423.4800000009</v>
      </c>
      <c r="J50" s="18">
        <f t="shared" si="6"/>
        <v>146178.50875615995</v>
      </c>
      <c r="K50" s="19">
        <f t="shared" si="3"/>
        <v>0.11579197557079646</v>
      </c>
      <c r="L50" s="11">
        <f t="shared" si="7"/>
        <v>100659.50768607999</v>
      </c>
      <c r="M50" s="12">
        <v>7308.9299999999994</v>
      </c>
      <c r="N50" s="129">
        <f t="shared" si="4"/>
        <v>93350.577686079996</v>
      </c>
      <c r="O50" s="21">
        <v>104565.08799999999</v>
      </c>
      <c r="P50" s="22">
        <v>14060.867383359997</v>
      </c>
      <c r="Q50" s="23">
        <v>8786.655384800004</v>
      </c>
      <c r="R50" s="21">
        <v>102075.67200000008</v>
      </c>
      <c r="S50" s="22">
        <v>13071.810556319999</v>
      </c>
      <c r="T50" s="23">
        <v>10050.667873279999</v>
      </c>
      <c r="U50" s="21">
        <v>108822.79999999999</v>
      </c>
      <c r="V50" s="22">
        <v>13239.381847999995</v>
      </c>
      <c r="W50" s="23">
        <v>9991.2186074400051</v>
      </c>
      <c r="X50" s="21">
        <v>103863.77600000007</v>
      </c>
      <c r="Y50" s="22">
        <v>11971.338821760013</v>
      </c>
      <c r="Z50" s="23">
        <v>8780.8017782400038</v>
      </c>
      <c r="AA50" s="21">
        <v>103911.90400000002</v>
      </c>
      <c r="AB50" s="22">
        <v>11310.810750400007</v>
      </c>
      <c r="AC50" s="23">
        <v>7923.5500451999906</v>
      </c>
      <c r="AD50" s="21">
        <v>102537.47200000011</v>
      </c>
      <c r="AE50" s="22">
        <v>10833.083916800006</v>
      </c>
      <c r="AF50" s="23">
        <v>6672.7292941600026</v>
      </c>
      <c r="AG50" s="21">
        <v>105446.89600000012</v>
      </c>
      <c r="AH50" s="22">
        <v>11477.894629600007</v>
      </c>
      <c r="AI50" s="23">
        <v>7441.9994796799892</v>
      </c>
      <c r="AJ50" s="21">
        <v>106471.93600000018</v>
      </c>
      <c r="AK50" s="22">
        <v>11931.245148159996</v>
      </c>
      <c r="AL50" s="23">
        <v>8344.279262480004</v>
      </c>
      <c r="AM50" s="21">
        <v>104369.08000000006</v>
      </c>
      <c r="AN50" s="22">
        <v>11695.599104799974</v>
      </c>
      <c r="AO50" s="23">
        <v>8152.2193256799974</v>
      </c>
      <c r="AP50" s="21">
        <v>107322.18399999998</v>
      </c>
      <c r="AQ50" s="22">
        <v>12026.523939039986</v>
      </c>
      <c r="AR50" s="23">
        <v>7899.4075610400041</v>
      </c>
      <c r="AS50" s="21">
        <v>105683.0480000001</v>
      </c>
      <c r="AT50" s="22">
        <v>11842.842358879972</v>
      </c>
      <c r="AU50" s="23">
        <v>7565.5388376799929</v>
      </c>
      <c r="AV50" s="21">
        <v>107353.62399999998</v>
      </c>
      <c r="AW50" s="22">
        <v>12717.110299040001</v>
      </c>
      <c r="AX50" s="23">
        <v>9050.4402364000034</v>
      </c>
    </row>
    <row r="51" spans="1:50" x14ac:dyDescent="0.25">
      <c r="A51" s="16">
        <v>48</v>
      </c>
      <c r="B51" s="17" t="s">
        <v>691</v>
      </c>
      <c r="C51" s="160">
        <v>163</v>
      </c>
      <c r="D51" s="79">
        <v>0.17</v>
      </c>
      <c r="E51" s="79" t="s">
        <v>293</v>
      </c>
      <c r="F51" s="74">
        <v>39888</v>
      </c>
      <c r="G51" s="74">
        <v>39888</v>
      </c>
      <c r="H51" s="72" t="s">
        <v>327</v>
      </c>
      <c r="I51" s="70">
        <f t="shared" si="5"/>
        <v>896210.875</v>
      </c>
      <c r="J51" s="18">
        <f t="shared" si="6"/>
        <v>102842.78389775008</v>
      </c>
      <c r="K51" s="19">
        <f t="shared" si="3"/>
        <v>0.11475288547212739</v>
      </c>
      <c r="L51" s="11">
        <f t="shared" si="7"/>
        <v>69735.503202250024</v>
      </c>
      <c r="M51" s="12">
        <v>5142.1400000000003</v>
      </c>
      <c r="N51" s="129">
        <f t="shared" si="4"/>
        <v>64593.363202250024</v>
      </c>
      <c r="O51" s="21">
        <v>106093.99999999993</v>
      </c>
      <c r="P51" s="22">
        <v>13930.1422</v>
      </c>
      <c r="Q51" s="23">
        <v>8600.9834062500049</v>
      </c>
      <c r="R51" s="21">
        <v>82852.225000000049</v>
      </c>
      <c r="S51" s="22">
        <v>10360.670736250007</v>
      </c>
      <c r="T51" s="23">
        <v>7922.9403029999976</v>
      </c>
      <c r="U51" s="21">
        <v>96215.6</v>
      </c>
      <c r="V51" s="22">
        <v>11429.451124000023</v>
      </c>
      <c r="W51" s="23">
        <v>8554.6711722500149</v>
      </c>
      <c r="X51" s="21">
        <v>79040.075000000012</v>
      </c>
      <c r="Y51" s="22">
        <v>8895.1700404999792</v>
      </c>
      <c r="Z51" s="23">
        <v>6466.4018807499942</v>
      </c>
      <c r="AA51" s="21">
        <v>62891.17500000001</v>
      </c>
      <c r="AB51" s="22">
        <v>6684.7029907500219</v>
      </c>
      <c r="AC51" s="23">
        <v>4739.8462417500014</v>
      </c>
      <c r="AD51" s="21">
        <v>47920.174999999974</v>
      </c>
      <c r="AE51" s="22">
        <v>4943.4452530000099</v>
      </c>
      <c r="AF51" s="23">
        <v>2895.1428147500019</v>
      </c>
      <c r="AG51" s="21">
        <v>37311.725000000006</v>
      </c>
      <c r="AH51" s="22">
        <v>3965.8632502500068</v>
      </c>
      <c r="AI51" s="23">
        <v>2336.6495615000022</v>
      </c>
      <c r="AJ51" s="21">
        <v>43167.05</v>
      </c>
      <c r="AK51" s="22">
        <v>4723.3386109999956</v>
      </c>
      <c r="AL51" s="23">
        <v>3047.748826749998</v>
      </c>
      <c r="AM51" s="21">
        <v>60239.750000000007</v>
      </c>
      <c r="AN51" s="22">
        <v>6591.433444999996</v>
      </c>
      <c r="AO51" s="23">
        <v>4484.2100017499997</v>
      </c>
      <c r="AP51" s="21">
        <v>86600.199999999939</v>
      </c>
      <c r="AQ51" s="22">
        <v>9475.7938840000079</v>
      </c>
      <c r="AR51" s="23">
        <v>6121.7650142499979</v>
      </c>
      <c r="AS51" s="21">
        <v>93312.000000000044</v>
      </c>
      <c r="AT51" s="22">
        <v>10210.19904000003</v>
      </c>
      <c r="AU51" s="23">
        <v>6418.4377965000031</v>
      </c>
      <c r="AV51" s="21">
        <v>100566.90000000004</v>
      </c>
      <c r="AW51" s="22">
        <v>11632.573322999993</v>
      </c>
      <c r="AX51" s="23">
        <v>8146.7061827500047</v>
      </c>
    </row>
    <row r="52" spans="1:50" x14ac:dyDescent="0.25">
      <c r="A52" s="16">
        <v>49</v>
      </c>
      <c r="B52" s="17" t="s">
        <v>262</v>
      </c>
      <c r="C52" s="160">
        <v>171</v>
      </c>
      <c r="D52" s="79">
        <v>0.35</v>
      </c>
      <c r="E52" s="79" t="s">
        <v>293</v>
      </c>
      <c r="F52" s="74">
        <v>40486</v>
      </c>
      <c r="G52" s="74">
        <v>40486</v>
      </c>
      <c r="H52" s="72" t="s">
        <v>328</v>
      </c>
      <c r="I52" s="70">
        <f t="shared" si="5"/>
        <v>1905023.8200000003</v>
      </c>
      <c r="J52" s="18">
        <f t="shared" si="6"/>
        <v>205443.11127060003</v>
      </c>
      <c r="K52" s="19">
        <f t="shared" si="3"/>
        <v>0.1078428044383193</v>
      </c>
      <c r="L52" s="11">
        <f t="shared" si="7"/>
        <v>133667.90681329998</v>
      </c>
      <c r="M52" s="12">
        <v>30816.46</v>
      </c>
      <c r="N52" s="129">
        <f t="shared" si="4"/>
        <v>102851.44681329999</v>
      </c>
      <c r="O52" s="21">
        <v>238115.09999999995</v>
      </c>
      <c r="P52" s="22">
        <v>29416.739453999991</v>
      </c>
      <c r="Q52" s="23">
        <v>17332.825130399982</v>
      </c>
      <c r="R52" s="21">
        <v>202753.88000000021</v>
      </c>
      <c r="S52" s="22">
        <v>23856.021520800001</v>
      </c>
      <c r="T52" s="23">
        <v>17633.106722600001</v>
      </c>
      <c r="U52" s="21">
        <v>197466.4800000001</v>
      </c>
      <c r="V52" s="22">
        <v>22072.803134400001</v>
      </c>
      <c r="W52" s="23">
        <v>15973.556379200003</v>
      </c>
      <c r="X52" s="21">
        <v>72831.799999999945</v>
      </c>
      <c r="Y52" s="22">
        <v>7712.1593020000055</v>
      </c>
      <c r="Z52" s="23">
        <v>5274.1164455000007</v>
      </c>
      <c r="AA52" s="21">
        <v>202437.55000000034</v>
      </c>
      <c r="AB52" s="22">
        <v>20245.779375500031</v>
      </c>
      <c r="AC52" s="23">
        <v>13475.145995699999</v>
      </c>
      <c r="AD52" s="21">
        <v>139630.87999999995</v>
      </c>
      <c r="AE52" s="22">
        <v>13553.969521599991</v>
      </c>
      <c r="AF52" s="23">
        <v>7833.9975082999963</v>
      </c>
      <c r="AG52" s="21">
        <v>68062.080000000002</v>
      </c>
      <c r="AH52" s="22">
        <v>6806.8886208000031</v>
      </c>
      <c r="AI52" s="23">
        <v>4115.270773199999</v>
      </c>
      <c r="AJ52" s="21">
        <v>112092.5500000001</v>
      </c>
      <c r="AK52" s="22">
        <v>11539.928022500006</v>
      </c>
      <c r="AL52" s="23">
        <v>7752.1087733999957</v>
      </c>
      <c r="AM52" s="21">
        <v>168265.5799999999</v>
      </c>
      <c r="AN52" s="22">
        <v>17322.94146100002</v>
      </c>
      <c r="AO52" s="23">
        <v>11473.611383800011</v>
      </c>
      <c r="AP52" s="21">
        <v>140231.72999999989</v>
      </c>
      <c r="AQ52" s="22">
        <v>14436.856603500006</v>
      </c>
      <c r="AR52" s="23">
        <v>8688.8437296999928</v>
      </c>
      <c r="AS52" s="21">
        <v>177371.58999999988</v>
      </c>
      <c r="AT52" s="22">
        <v>18260.405190500005</v>
      </c>
      <c r="AU52" s="23">
        <v>10714.588910300001</v>
      </c>
      <c r="AV52" s="21">
        <v>185764.6</v>
      </c>
      <c r="AW52" s="22">
        <v>20218.619063999991</v>
      </c>
      <c r="AX52" s="23">
        <v>13400.735061199988</v>
      </c>
    </row>
    <row r="53" spans="1:50" x14ac:dyDescent="0.25">
      <c r="A53" s="16">
        <v>50</v>
      </c>
      <c r="B53" s="17" t="s">
        <v>263</v>
      </c>
      <c r="C53" s="160">
        <v>173</v>
      </c>
      <c r="D53" s="79">
        <v>3.8959999999999999</v>
      </c>
      <c r="E53" s="79" t="s">
        <v>293</v>
      </c>
      <c r="F53" s="74">
        <v>41603</v>
      </c>
      <c r="G53" s="74">
        <v>41603</v>
      </c>
      <c r="H53" s="72" t="s">
        <v>592</v>
      </c>
      <c r="I53" s="70">
        <f t="shared" si="5"/>
        <v>18199387.800000008</v>
      </c>
      <c r="J53" s="18">
        <f t="shared" si="6"/>
        <v>1578413.6949299923</v>
      </c>
      <c r="K53" s="19">
        <f t="shared" si="3"/>
        <v>8.6728944526913793E-2</v>
      </c>
      <c r="L53" s="11">
        <f t="shared" si="7"/>
        <v>895247.99431999982</v>
      </c>
      <c r="M53" s="12">
        <v>78920.679999999993</v>
      </c>
      <c r="N53" s="129">
        <f t="shared" si="4"/>
        <v>816327.31431999989</v>
      </c>
      <c r="O53" s="21">
        <v>2785522.2000000016</v>
      </c>
      <c r="P53" s="22">
        <v>274206.80536799238</v>
      </c>
      <c r="Q53" s="23">
        <v>134472.62191200003</v>
      </c>
      <c r="R53" s="21">
        <v>2561542.1999999941</v>
      </c>
      <c r="S53" s="22">
        <v>239299.27232399801</v>
      </c>
      <c r="T53" s="23">
        <v>163001.47774199984</v>
      </c>
      <c r="U53" s="21">
        <v>1845998.6000000017</v>
      </c>
      <c r="V53" s="22">
        <v>163186.27624000009</v>
      </c>
      <c r="W53" s="23">
        <v>106505.78827800011</v>
      </c>
      <c r="X53" s="21">
        <v>1343218.5999999994</v>
      </c>
      <c r="Y53" s="22">
        <v>111997.5668679996</v>
      </c>
      <c r="Z53" s="23">
        <v>69703.507631999993</v>
      </c>
      <c r="AA53" s="21">
        <v>1003957.5999999987</v>
      </c>
      <c r="AB53" s="22">
        <v>78670.117535999991</v>
      </c>
      <c r="AC53" s="23">
        <v>43229.84809400003</v>
      </c>
      <c r="AD53" s="21">
        <v>554483.80000000005</v>
      </c>
      <c r="AE53" s="22">
        <v>42057.596230000054</v>
      </c>
      <c r="AF53" s="23">
        <v>19234.662476000027</v>
      </c>
      <c r="AG53" s="21">
        <v>47918.799999999996</v>
      </c>
      <c r="AH53" s="22">
        <v>3754.9171680000004</v>
      </c>
      <c r="AI53" s="23">
        <v>1183.975516</v>
      </c>
      <c r="AJ53" s="21">
        <v>20908.8</v>
      </c>
      <c r="AK53" s="22">
        <v>1690.8946559999999</v>
      </c>
      <c r="AL53" s="23">
        <v>782.68850999999995</v>
      </c>
      <c r="AM53" s="21">
        <v>282384.19999999966</v>
      </c>
      <c r="AN53" s="22">
        <v>22836.410253999995</v>
      </c>
      <c r="AO53" s="23">
        <v>12090.392440000001</v>
      </c>
      <c r="AP53" s="21">
        <v>2457984.8000000012</v>
      </c>
      <c r="AQ53" s="22">
        <v>198777.23077600024</v>
      </c>
      <c r="AR53" s="23">
        <v>102207.16607000004</v>
      </c>
      <c r="AS53" s="21">
        <v>2567959.4000000022</v>
      </c>
      <c r="AT53" s="22">
        <v>207670.87667800055</v>
      </c>
      <c r="AU53" s="23">
        <v>102440.04948999974</v>
      </c>
      <c r="AV53" s="21">
        <v>2727508.8000000087</v>
      </c>
      <c r="AW53" s="22">
        <v>234265.73083200178</v>
      </c>
      <c r="AX53" s="23">
        <v>140395.81616000002</v>
      </c>
    </row>
    <row r="54" spans="1:50" x14ac:dyDescent="0.25">
      <c r="A54" s="16">
        <v>51</v>
      </c>
      <c r="B54" s="17" t="s">
        <v>692</v>
      </c>
      <c r="C54" s="160">
        <v>182</v>
      </c>
      <c r="D54" s="79">
        <v>0.4</v>
      </c>
      <c r="E54" s="79" t="s">
        <v>293</v>
      </c>
      <c r="F54" s="74">
        <v>41110</v>
      </c>
      <c r="G54" s="74">
        <v>41110</v>
      </c>
      <c r="H54" s="72" t="s">
        <v>329</v>
      </c>
      <c r="I54" s="70">
        <f t="shared" si="5"/>
        <v>2245325.4000000004</v>
      </c>
      <c r="J54" s="18">
        <f t="shared" si="6"/>
        <v>243077.7427579998</v>
      </c>
      <c r="K54" s="19">
        <f t="shared" si="3"/>
        <v>0.1082594722163655</v>
      </c>
      <c r="L54" s="11">
        <f t="shared" si="7"/>
        <v>160301.61648400003</v>
      </c>
      <c r="M54" s="12">
        <v>12153.880000000001</v>
      </c>
      <c r="N54" s="129">
        <f t="shared" si="4"/>
        <v>148147.73648400002</v>
      </c>
      <c r="O54" s="21">
        <v>245161.3</v>
      </c>
      <c r="P54" s="22">
        <v>30287.227002000051</v>
      </c>
      <c r="Q54" s="23">
        <v>17933.558144999995</v>
      </c>
      <c r="R54" s="21">
        <v>237202.3000000004</v>
      </c>
      <c r="S54" s="22">
        <v>27909.222617999891</v>
      </c>
      <c r="T54" s="23">
        <v>20875.091174000019</v>
      </c>
      <c r="U54" s="21">
        <v>259104.29999999961</v>
      </c>
      <c r="V54" s="22">
        <v>28962.67865400005</v>
      </c>
      <c r="W54" s="23">
        <v>21247.988594000006</v>
      </c>
      <c r="X54" s="21">
        <v>229707.70000000027</v>
      </c>
      <c r="Y54" s="22">
        <v>24323.748352999963</v>
      </c>
      <c r="Z54" s="23">
        <v>17179.862095000004</v>
      </c>
      <c r="AA54" s="21">
        <v>121811.90000000007</v>
      </c>
      <c r="AB54" s="22">
        <v>12182.408118999998</v>
      </c>
      <c r="AC54" s="23">
        <v>7970.1754010000086</v>
      </c>
      <c r="AD54" s="21">
        <v>101800.59999999999</v>
      </c>
      <c r="AE54" s="22">
        <v>9881.7842419999979</v>
      </c>
      <c r="AF54" s="23">
        <v>5484.2787589999944</v>
      </c>
      <c r="AG54" s="21">
        <v>93560.899999999921</v>
      </c>
      <c r="AH54" s="22">
        <v>9357.0256090000075</v>
      </c>
      <c r="AI54" s="23">
        <v>5546.9171740000083</v>
      </c>
      <c r="AJ54" s="21">
        <v>87771.800000000047</v>
      </c>
      <c r="AK54" s="22">
        <v>9036.1068099999793</v>
      </c>
      <c r="AL54" s="23">
        <v>5867.2137699999994</v>
      </c>
      <c r="AM54" s="21">
        <v>101121.30000000005</v>
      </c>
      <c r="AN54" s="22">
        <v>10410.437835000062</v>
      </c>
      <c r="AO54" s="23">
        <v>6691.8360840000023</v>
      </c>
      <c r="AP54" s="21">
        <v>229183.20000000022</v>
      </c>
      <c r="AQ54" s="22">
        <v>23594.410440000029</v>
      </c>
      <c r="AR54" s="23">
        <v>14553.700649000006</v>
      </c>
      <c r="AS54" s="21">
        <v>258267.19999999972</v>
      </c>
      <c r="AT54" s="22">
        <v>26588.608239999816</v>
      </c>
      <c r="AU54" s="23">
        <v>16032.129743000005</v>
      </c>
      <c r="AV54" s="21">
        <v>280632.89999999985</v>
      </c>
      <c r="AW54" s="22">
        <v>30544.084835999925</v>
      </c>
      <c r="AX54" s="23">
        <v>20918.864895999992</v>
      </c>
    </row>
    <row r="55" spans="1:50" x14ac:dyDescent="0.25">
      <c r="A55" s="16">
        <v>52</v>
      </c>
      <c r="B55" s="17" t="s">
        <v>692</v>
      </c>
      <c r="C55" s="160">
        <v>183</v>
      </c>
      <c r="D55" s="79">
        <v>0.32</v>
      </c>
      <c r="E55" s="79" t="s">
        <v>293</v>
      </c>
      <c r="F55" s="74">
        <v>41081</v>
      </c>
      <c r="G55" s="74">
        <v>41081</v>
      </c>
      <c r="H55" s="72" t="s">
        <v>330</v>
      </c>
      <c r="I55" s="70">
        <f t="shared" si="5"/>
        <v>1586746.7040000004</v>
      </c>
      <c r="J55" s="18">
        <f t="shared" si="6"/>
        <v>174184.8637131599</v>
      </c>
      <c r="K55" s="19">
        <f t="shared" si="3"/>
        <v>0.10977483884104533</v>
      </c>
      <c r="L55" s="11">
        <f t="shared" si="7"/>
        <v>116212.15853268007</v>
      </c>
      <c r="M55" s="12">
        <v>8709.24</v>
      </c>
      <c r="N55" s="129">
        <f t="shared" si="4"/>
        <v>107502.91853268007</v>
      </c>
      <c r="O55" s="21">
        <v>225786.94799999977</v>
      </c>
      <c r="P55" s="22">
        <v>27893.719555919964</v>
      </c>
      <c r="Q55" s="23">
        <v>16544.161341120005</v>
      </c>
      <c r="R55" s="21">
        <v>209638.56000000032</v>
      </c>
      <c r="S55" s="22">
        <v>24666.072969599969</v>
      </c>
      <c r="T55" s="23">
        <v>18439.305934680029</v>
      </c>
      <c r="U55" s="21">
        <v>210811.06800000029</v>
      </c>
      <c r="V55" s="22">
        <v>23564.461181040006</v>
      </c>
      <c r="W55" s="23">
        <v>17270.593242960011</v>
      </c>
      <c r="X55" s="21">
        <v>166305.25199999995</v>
      </c>
      <c r="Y55" s="22">
        <v>17610.063134279979</v>
      </c>
      <c r="Z55" s="23">
        <v>12438.456615600006</v>
      </c>
      <c r="AA55" s="21">
        <v>61432.751999999971</v>
      </c>
      <c r="AB55" s="22">
        <v>6143.8895275199975</v>
      </c>
      <c r="AC55" s="23">
        <v>4039.7241169200042</v>
      </c>
      <c r="AD55" s="21">
        <v>44362.572000000058</v>
      </c>
      <c r="AE55" s="22">
        <v>4306.2748640399968</v>
      </c>
      <c r="AF55" s="23">
        <v>2405.7681472799968</v>
      </c>
      <c r="AG55" s="21">
        <v>47085.05999999999</v>
      </c>
      <c r="AH55" s="22">
        <v>4708.9768505999973</v>
      </c>
      <c r="AI55" s="23">
        <v>2818.6322252400032</v>
      </c>
      <c r="AJ55" s="21">
        <v>50921.52000000004</v>
      </c>
      <c r="AK55" s="22">
        <v>5242.3704839999955</v>
      </c>
      <c r="AL55" s="23">
        <v>3450.565004159997</v>
      </c>
      <c r="AM55" s="21">
        <v>49932.503999999994</v>
      </c>
      <c r="AN55" s="22">
        <v>5140.5512867999951</v>
      </c>
      <c r="AO55" s="23">
        <v>3365.4524761199982</v>
      </c>
      <c r="AP55" s="21">
        <v>96905.220000000059</v>
      </c>
      <c r="AQ55" s="22">
        <v>9976.3923989999857</v>
      </c>
      <c r="AR55" s="23">
        <v>6215.8201081200095</v>
      </c>
      <c r="AS55" s="21">
        <v>198429.56399999981</v>
      </c>
      <c r="AT55" s="22">
        <v>20428.323613799999</v>
      </c>
      <c r="AU55" s="23">
        <v>12447.06257147999</v>
      </c>
      <c r="AV55" s="21">
        <v>225135.68400000044</v>
      </c>
      <c r="AW55" s="22">
        <v>24503.767846560011</v>
      </c>
      <c r="AX55" s="23">
        <v>16776.616749000001</v>
      </c>
    </row>
    <row r="56" spans="1:50" x14ac:dyDescent="0.25">
      <c r="A56" s="16">
        <v>53</v>
      </c>
      <c r="B56" s="17" t="s">
        <v>638</v>
      </c>
      <c r="C56" s="160">
        <v>184</v>
      </c>
      <c r="D56" s="79">
        <v>3.996</v>
      </c>
      <c r="E56" s="79" t="s">
        <v>293</v>
      </c>
      <c r="F56" s="74">
        <v>40336</v>
      </c>
      <c r="G56" s="74">
        <v>40336</v>
      </c>
      <c r="H56" s="72" t="s">
        <v>331</v>
      </c>
      <c r="I56" s="70">
        <f t="shared" si="5"/>
        <v>31815387</v>
      </c>
      <c r="J56" s="18">
        <f t="shared" si="6"/>
        <v>2673173.0798100028</v>
      </c>
      <c r="K56" s="19">
        <f t="shared" si="3"/>
        <v>8.4021391278691751E-2</v>
      </c>
      <c r="L56" s="11">
        <f t="shared" si="7"/>
        <v>1531717.9405799999</v>
      </c>
      <c r="M56" s="12">
        <v>133658.65</v>
      </c>
      <c r="N56" s="129">
        <f t="shared" si="4"/>
        <v>1398059.29058</v>
      </c>
      <c r="O56" s="21">
        <v>2912940</v>
      </c>
      <c r="P56" s="22">
        <v>286749.81359999959</v>
      </c>
      <c r="Q56" s="23">
        <v>142045.98429000014</v>
      </c>
      <c r="R56" s="21">
        <v>2504793</v>
      </c>
      <c r="S56" s="22">
        <v>233997.76206000205</v>
      </c>
      <c r="T56" s="23">
        <v>160024.99625999996</v>
      </c>
      <c r="U56" s="21">
        <v>2922087</v>
      </c>
      <c r="V56" s="22">
        <v>258312.49080000285</v>
      </c>
      <c r="W56" s="23">
        <v>171267.80441999988</v>
      </c>
      <c r="X56" s="21">
        <v>2803380</v>
      </c>
      <c r="Y56" s="22">
        <v>233745.82440000057</v>
      </c>
      <c r="Z56" s="23">
        <v>148018.36469999983</v>
      </c>
      <c r="AA56" s="21">
        <v>2876073</v>
      </c>
      <c r="AB56" s="22">
        <v>225369.08027999982</v>
      </c>
      <c r="AC56" s="23">
        <v>132172.22973000002</v>
      </c>
      <c r="AD56" s="21">
        <v>2613021</v>
      </c>
      <c r="AE56" s="22">
        <v>198197.64284999948</v>
      </c>
      <c r="AF56" s="23">
        <v>92329.324499999959</v>
      </c>
      <c r="AG56" s="21">
        <v>2281941</v>
      </c>
      <c r="AH56" s="22">
        <v>178812.89676000021</v>
      </c>
      <c r="AI56" s="23">
        <v>90271.562309999921</v>
      </c>
      <c r="AJ56" s="21">
        <v>2385867</v>
      </c>
      <c r="AK56" s="22">
        <v>192945.06428999922</v>
      </c>
      <c r="AL56" s="23">
        <v>113068.93847999995</v>
      </c>
      <c r="AM56" s="21">
        <v>2767734</v>
      </c>
      <c r="AN56" s="22">
        <v>223826.64857999978</v>
      </c>
      <c r="AO56" s="23">
        <v>129364.47060000002</v>
      </c>
      <c r="AP56" s="21">
        <v>2857737</v>
      </c>
      <c r="AQ56" s="22">
        <v>231105.19119000007</v>
      </c>
      <c r="AR56" s="23">
        <v>121190.28135000003</v>
      </c>
      <c r="AS56" s="21">
        <v>1967223</v>
      </c>
      <c r="AT56" s="22">
        <v>159089.32401000004</v>
      </c>
      <c r="AU56" s="23">
        <v>80909.205240000054</v>
      </c>
      <c r="AV56" s="21">
        <v>2922591</v>
      </c>
      <c r="AW56" s="22">
        <v>251021.34098999883</v>
      </c>
      <c r="AX56" s="23">
        <v>151054.77869999994</v>
      </c>
    </row>
    <row r="57" spans="1:50" x14ac:dyDescent="0.25">
      <c r="A57" s="16">
        <v>54</v>
      </c>
      <c r="B57" s="17" t="s">
        <v>693</v>
      </c>
      <c r="C57" s="160">
        <v>188</v>
      </c>
      <c r="D57" s="79">
        <v>0.24</v>
      </c>
      <c r="E57" s="79" t="s">
        <v>293</v>
      </c>
      <c r="F57" s="74">
        <v>40918</v>
      </c>
      <c r="G57" s="74">
        <v>40918</v>
      </c>
      <c r="H57" s="72" t="s">
        <v>332</v>
      </c>
      <c r="I57" s="70">
        <f t="shared" si="5"/>
        <v>966995.87999999966</v>
      </c>
      <c r="J57" s="18">
        <f t="shared" si="6"/>
        <v>107432.32129379976</v>
      </c>
      <c r="K57" s="19">
        <f t="shared" si="3"/>
        <v>0.11109904759242593</v>
      </c>
      <c r="L57" s="11">
        <f t="shared" si="7"/>
        <v>71850.873935400014</v>
      </c>
      <c r="M57" s="12">
        <v>5371.6299999999992</v>
      </c>
      <c r="N57" s="129">
        <f t="shared" si="4"/>
        <v>66479.243935400009</v>
      </c>
      <c r="O57" s="21">
        <v>161443.85999999984</v>
      </c>
      <c r="P57" s="22">
        <v>19944.774464399976</v>
      </c>
      <c r="Q57" s="23">
        <v>11781.766055399999</v>
      </c>
      <c r="R57" s="21">
        <v>143361.78000000006</v>
      </c>
      <c r="S57" s="22">
        <v>16867.947034799952</v>
      </c>
      <c r="T57" s="23">
        <v>12637.228762800005</v>
      </c>
      <c r="U57" s="21">
        <v>151344.7800000002</v>
      </c>
      <c r="V57" s="22">
        <v>16917.319508399996</v>
      </c>
      <c r="W57" s="23">
        <v>12450.288061799996</v>
      </c>
      <c r="X57" s="21">
        <v>88755.719999999928</v>
      </c>
      <c r="Y57" s="22">
        <v>9398.343190799993</v>
      </c>
      <c r="Z57" s="23">
        <v>6727.6630914000043</v>
      </c>
      <c r="AA57" s="21">
        <v>0</v>
      </c>
      <c r="AB57" s="22">
        <v>0</v>
      </c>
      <c r="AC57" s="23">
        <v>0</v>
      </c>
      <c r="AD57" s="21">
        <v>0</v>
      </c>
      <c r="AE57" s="22">
        <v>0</v>
      </c>
      <c r="AF57" s="23">
        <v>0</v>
      </c>
      <c r="AG57" s="21">
        <v>0</v>
      </c>
      <c r="AH57" s="22">
        <v>0</v>
      </c>
      <c r="AI57" s="23">
        <v>0</v>
      </c>
      <c r="AJ57" s="21">
        <v>0</v>
      </c>
      <c r="AK57" s="22">
        <v>0</v>
      </c>
      <c r="AL57" s="23">
        <v>0</v>
      </c>
      <c r="AM57" s="21">
        <v>0</v>
      </c>
      <c r="AN57" s="22">
        <v>0</v>
      </c>
      <c r="AO57" s="23">
        <v>0</v>
      </c>
      <c r="AP57" s="21">
        <v>114993.42</v>
      </c>
      <c r="AQ57" s="22">
        <v>11838.572588999987</v>
      </c>
      <c r="AR57" s="23">
        <v>7376.6628120000032</v>
      </c>
      <c r="AS57" s="21">
        <v>162818.15999999974</v>
      </c>
      <c r="AT57" s="22">
        <v>16762.129571999998</v>
      </c>
      <c r="AU57" s="23">
        <v>10194.007226400001</v>
      </c>
      <c r="AV57" s="21">
        <v>144278.15999999986</v>
      </c>
      <c r="AW57" s="22">
        <v>15703.23493439987</v>
      </c>
      <c r="AX57" s="23">
        <v>10683.25792560001</v>
      </c>
    </row>
    <row r="58" spans="1:50" x14ac:dyDescent="0.25">
      <c r="A58" s="16">
        <v>55</v>
      </c>
      <c r="B58" s="17" t="s">
        <v>693</v>
      </c>
      <c r="C58" s="160">
        <v>189</v>
      </c>
      <c r="D58" s="79">
        <v>0.12</v>
      </c>
      <c r="E58" s="79" t="s">
        <v>293</v>
      </c>
      <c r="F58" s="74">
        <v>40942</v>
      </c>
      <c r="G58" s="74">
        <v>40942</v>
      </c>
      <c r="H58" s="72" t="s">
        <v>333</v>
      </c>
      <c r="I58" s="70">
        <f t="shared" si="5"/>
        <v>485414.8</v>
      </c>
      <c r="J58" s="18">
        <f t="shared" si="6"/>
        <v>58546.696577199982</v>
      </c>
      <c r="K58" s="19">
        <f t="shared" si="3"/>
        <v>0.12061168422800456</v>
      </c>
      <c r="L58" s="11">
        <f t="shared" si="7"/>
        <v>40751.323470559997</v>
      </c>
      <c r="M58" s="12">
        <v>2927.33</v>
      </c>
      <c r="N58" s="129">
        <f t="shared" si="4"/>
        <v>37823.993470559995</v>
      </c>
      <c r="O58" s="21">
        <v>76069.399999999994</v>
      </c>
      <c r="P58" s="22">
        <v>10229.052217999988</v>
      </c>
      <c r="Q58" s="23">
        <v>6268.5774682800029</v>
      </c>
      <c r="R58" s="21">
        <v>59208.396000000037</v>
      </c>
      <c r="S58" s="22">
        <v>7582.2271917599992</v>
      </c>
      <c r="T58" s="23">
        <v>5865.4721293200009</v>
      </c>
      <c r="U58" s="21">
        <v>82735.85200000013</v>
      </c>
      <c r="V58" s="22">
        <v>10065.643754319997</v>
      </c>
      <c r="W58" s="23">
        <v>7589.4849123999975</v>
      </c>
      <c r="X58" s="21">
        <v>65248.227999999974</v>
      </c>
      <c r="Y58" s="22">
        <v>7520.5107592800059</v>
      </c>
      <c r="Z58" s="23">
        <v>5511.3935187599945</v>
      </c>
      <c r="AA58" s="21">
        <v>0</v>
      </c>
      <c r="AB58" s="22">
        <v>0</v>
      </c>
      <c r="AC58" s="23">
        <v>0</v>
      </c>
      <c r="AD58" s="21">
        <v>0</v>
      </c>
      <c r="AE58" s="22">
        <v>0</v>
      </c>
      <c r="AF58" s="23">
        <v>0</v>
      </c>
      <c r="AG58" s="21">
        <v>0</v>
      </c>
      <c r="AH58" s="22">
        <v>0</v>
      </c>
      <c r="AI58" s="23">
        <v>0</v>
      </c>
      <c r="AJ58" s="21">
        <v>0</v>
      </c>
      <c r="AK58" s="22">
        <v>0</v>
      </c>
      <c r="AL58" s="23">
        <v>0</v>
      </c>
      <c r="AM58" s="21">
        <v>0</v>
      </c>
      <c r="AN58" s="22">
        <v>0</v>
      </c>
      <c r="AO58" s="23">
        <v>0</v>
      </c>
      <c r="AP58" s="21">
        <v>56123.796000000002</v>
      </c>
      <c r="AQ58" s="22">
        <v>6289.2325797599988</v>
      </c>
      <c r="AR58" s="23">
        <v>4103.5594506800035</v>
      </c>
      <c r="AS58" s="21">
        <v>68528.191999999908</v>
      </c>
      <c r="AT58" s="22">
        <v>7679.2691955199971</v>
      </c>
      <c r="AU58" s="23">
        <v>4887.9169310799925</v>
      </c>
      <c r="AV58" s="21">
        <v>77500.935999999943</v>
      </c>
      <c r="AW58" s="22">
        <v>9180.7608785599969</v>
      </c>
      <c r="AX58" s="23">
        <v>6524.9190600400034</v>
      </c>
    </row>
    <row r="59" spans="1:50" x14ac:dyDescent="0.25">
      <c r="A59" s="16">
        <v>56</v>
      </c>
      <c r="B59" s="17" t="s">
        <v>264</v>
      </c>
      <c r="C59" s="160">
        <v>190</v>
      </c>
      <c r="D59" s="79">
        <v>1.6439999999999999</v>
      </c>
      <c r="E59" s="79" t="s">
        <v>293</v>
      </c>
      <c r="F59" s="74">
        <v>39141</v>
      </c>
      <c r="G59" s="74">
        <v>39173</v>
      </c>
      <c r="H59" s="72" t="s">
        <v>593</v>
      </c>
      <c r="I59" s="70">
        <f t="shared" si="5"/>
        <v>0</v>
      </c>
      <c r="J59" s="18">
        <f t="shared" si="6"/>
        <v>0</v>
      </c>
      <c r="K59" s="19" t="e">
        <f t="shared" si="3"/>
        <v>#DIV/0!</v>
      </c>
      <c r="L59" s="11">
        <f t="shared" si="7"/>
        <v>0</v>
      </c>
      <c r="M59" s="12">
        <v>0</v>
      </c>
      <c r="N59" s="129">
        <f t="shared" si="4"/>
        <v>0</v>
      </c>
      <c r="O59" s="21">
        <v>0</v>
      </c>
      <c r="P59" s="22">
        <v>0</v>
      </c>
      <c r="Q59" s="23">
        <v>0</v>
      </c>
      <c r="R59" s="21">
        <v>0</v>
      </c>
      <c r="S59" s="22">
        <v>0</v>
      </c>
      <c r="T59" s="23">
        <v>0</v>
      </c>
      <c r="U59" s="21">
        <v>0</v>
      </c>
      <c r="V59" s="22">
        <v>0</v>
      </c>
      <c r="W59" s="23">
        <v>0</v>
      </c>
      <c r="X59" s="21">
        <v>0</v>
      </c>
      <c r="Y59" s="22">
        <v>0</v>
      </c>
      <c r="Z59" s="23">
        <v>0</v>
      </c>
      <c r="AA59" s="21">
        <v>0</v>
      </c>
      <c r="AB59" s="22">
        <v>0</v>
      </c>
      <c r="AC59" s="23">
        <v>0</v>
      </c>
      <c r="AD59" s="21">
        <v>0</v>
      </c>
      <c r="AE59" s="22">
        <v>0</v>
      </c>
      <c r="AF59" s="23">
        <v>0</v>
      </c>
      <c r="AG59" s="21">
        <v>0</v>
      </c>
      <c r="AH59" s="22">
        <v>0</v>
      </c>
      <c r="AI59" s="23">
        <v>0</v>
      </c>
      <c r="AJ59" s="21">
        <v>0</v>
      </c>
      <c r="AK59" s="22">
        <v>0</v>
      </c>
      <c r="AL59" s="23">
        <v>0</v>
      </c>
      <c r="AM59" s="21">
        <v>0</v>
      </c>
      <c r="AN59" s="22">
        <v>0</v>
      </c>
      <c r="AO59" s="23">
        <v>0</v>
      </c>
      <c r="AP59" s="21">
        <v>0</v>
      </c>
      <c r="AQ59" s="22">
        <v>0</v>
      </c>
      <c r="AR59" s="23">
        <v>0</v>
      </c>
      <c r="AS59" s="21">
        <v>0</v>
      </c>
      <c r="AT59" s="22">
        <v>0</v>
      </c>
      <c r="AU59" s="23">
        <v>0</v>
      </c>
      <c r="AV59" s="21">
        <v>0</v>
      </c>
      <c r="AW59" s="22">
        <v>0</v>
      </c>
      <c r="AX59" s="23">
        <v>0</v>
      </c>
    </row>
    <row r="60" spans="1:50" x14ac:dyDescent="0.25">
      <c r="A60" s="16">
        <v>57</v>
      </c>
      <c r="B60" s="17" t="s">
        <v>265</v>
      </c>
      <c r="C60" s="160">
        <v>192</v>
      </c>
      <c r="D60" s="79">
        <v>0.3</v>
      </c>
      <c r="E60" s="79" t="s">
        <v>293</v>
      </c>
      <c r="F60" s="74">
        <v>38082</v>
      </c>
      <c r="G60" s="74">
        <v>40422</v>
      </c>
      <c r="H60" s="72" t="s">
        <v>334</v>
      </c>
      <c r="I60" s="70">
        <f t="shared" si="5"/>
        <v>878189.75999999978</v>
      </c>
      <c r="J60" s="18">
        <f t="shared" si="6"/>
        <v>97325.206371400025</v>
      </c>
      <c r="K60" s="19">
        <f t="shared" si="3"/>
        <v>0.11082480211497803</v>
      </c>
      <c r="L60" s="11">
        <f t="shared" si="7"/>
        <v>65636.454285</v>
      </c>
      <c r="M60" s="12">
        <v>4866.26</v>
      </c>
      <c r="N60" s="129">
        <f t="shared" si="4"/>
        <v>60770.194284999998</v>
      </c>
      <c r="O60" s="21">
        <v>145307.07999999993</v>
      </c>
      <c r="P60" s="22">
        <v>17951.236663200008</v>
      </c>
      <c r="Q60" s="23">
        <v>10687.617630200004</v>
      </c>
      <c r="R60" s="21">
        <v>115729.62000000008</v>
      </c>
      <c r="S60" s="22">
        <v>13616.747089200002</v>
      </c>
      <c r="T60" s="23">
        <v>10237.705573800009</v>
      </c>
      <c r="U60" s="21">
        <v>121752.29999999993</v>
      </c>
      <c r="V60" s="22">
        <v>13609.472093999993</v>
      </c>
      <c r="W60" s="23">
        <v>9996.339476199988</v>
      </c>
      <c r="X60" s="21">
        <v>132557.49999999991</v>
      </c>
      <c r="Y60" s="22">
        <v>14036.513674999998</v>
      </c>
      <c r="Z60" s="23">
        <v>10001.399437199996</v>
      </c>
      <c r="AA60" s="21">
        <v>8829.1600000000017</v>
      </c>
      <c r="AB60" s="22">
        <v>883.00429160000033</v>
      </c>
      <c r="AC60" s="23">
        <v>672.74510980000002</v>
      </c>
      <c r="AD60" s="21">
        <v>0</v>
      </c>
      <c r="AE60" s="22">
        <v>0</v>
      </c>
      <c r="AF60" s="23">
        <v>0</v>
      </c>
      <c r="AG60" s="21">
        <v>0</v>
      </c>
      <c r="AH60" s="22">
        <v>0</v>
      </c>
      <c r="AI60" s="23">
        <v>0</v>
      </c>
      <c r="AJ60" s="21">
        <v>0</v>
      </c>
      <c r="AK60" s="22">
        <v>0</v>
      </c>
      <c r="AL60" s="23">
        <v>0</v>
      </c>
      <c r="AM60" s="21">
        <v>0</v>
      </c>
      <c r="AN60" s="22">
        <v>0</v>
      </c>
      <c r="AO60" s="23">
        <v>0</v>
      </c>
      <c r="AP60" s="21">
        <v>86497.380000000034</v>
      </c>
      <c r="AQ60" s="22">
        <v>8904.9052709999978</v>
      </c>
      <c r="AR60" s="23">
        <v>5623.7414143999958</v>
      </c>
      <c r="AS60" s="21">
        <v>134667.65999999997</v>
      </c>
      <c r="AT60" s="22">
        <v>13864.035597000006</v>
      </c>
      <c r="AU60" s="23">
        <v>8445.1460032000032</v>
      </c>
      <c r="AV60" s="21">
        <v>132849.05999999988</v>
      </c>
      <c r="AW60" s="22">
        <v>14459.29169040001</v>
      </c>
      <c r="AX60" s="23">
        <v>9971.7596401999999</v>
      </c>
    </row>
    <row r="61" spans="1:50" x14ac:dyDescent="0.25">
      <c r="A61" s="16">
        <v>58</v>
      </c>
      <c r="B61" s="17" t="s">
        <v>266</v>
      </c>
      <c r="C61" s="160">
        <v>195</v>
      </c>
      <c r="D61" s="79">
        <v>1.9990000000000001</v>
      </c>
      <c r="E61" s="79" t="s">
        <v>293</v>
      </c>
      <c r="F61" s="74">
        <v>41061</v>
      </c>
      <c r="G61" s="74">
        <v>41061</v>
      </c>
      <c r="H61" s="72" t="s">
        <v>335</v>
      </c>
      <c r="I61" s="70">
        <f t="shared" si="5"/>
        <v>13112021.800000001</v>
      </c>
      <c r="J61" s="18">
        <f t="shared" si="6"/>
        <v>1154749.1902615989</v>
      </c>
      <c r="K61" s="19">
        <f t="shared" si="3"/>
        <v>8.8067973640922323E-2</v>
      </c>
      <c r="L61" s="11">
        <f t="shared" si="7"/>
        <v>685529.41399919987</v>
      </c>
      <c r="M61" s="12">
        <v>57737.470000000008</v>
      </c>
      <c r="N61" s="129">
        <f t="shared" si="4"/>
        <v>627791.9439991999</v>
      </c>
      <c r="O61" s="21">
        <v>1454587.1999999995</v>
      </c>
      <c r="P61" s="22">
        <v>149575.20177600012</v>
      </c>
      <c r="Q61" s="23">
        <v>76778.182564000061</v>
      </c>
      <c r="R61" s="21">
        <v>1352418.5199999996</v>
      </c>
      <c r="S61" s="22">
        <v>131968.99918160005</v>
      </c>
      <c r="T61" s="23">
        <v>91934.333045599909</v>
      </c>
      <c r="U61" s="21">
        <v>1450557.5199999993</v>
      </c>
      <c r="V61" s="22">
        <v>133944.48139679999</v>
      </c>
      <c r="W61" s="23">
        <v>90650.515889599919</v>
      </c>
      <c r="X61" s="21">
        <v>1397542.9999999988</v>
      </c>
      <c r="Y61" s="22">
        <v>121725.99529999992</v>
      </c>
      <c r="Z61" s="23">
        <v>78843.383700799968</v>
      </c>
      <c r="AA61" s="21">
        <v>904638.96000000043</v>
      </c>
      <c r="AB61" s="22">
        <v>74044.698876000053</v>
      </c>
      <c r="AC61" s="23">
        <v>44860.543461999965</v>
      </c>
      <c r="AD61" s="21">
        <v>1340413.8800000008</v>
      </c>
      <c r="AE61" s="22">
        <v>106200.99171239992</v>
      </c>
      <c r="AF61" s="23">
        <v>51513.796660800028</v>
      </c>
      <c r="AG61" s="21">
        <v>1427906.0800000022</v>
      </c>
      <c r="AH61" s="22">
        <v>116874.11264799991</v>
      </c>
      <c r="AI61" s="23">
        <v>62267.183943999953</v>
      </c>
      <c r="AJ61" s="21">
        <v>1216587.6399999987</v>
      </c>
      <c r="AK61" s="22">
        <v>102765.15795080051</v>
      </c>
      <c r="AL61" s="23">
        <v>61474.18857440001</v>
      </c>
      <c r="AM61" s="21">
        <v>1371344.640000002</v>
      </c>
      <c r="AN61" s="22">
        <v>115837.48174079877</v>
      </c>
      <c r="AO61" s="23">
        <v>69114.767561199958</v>
      </c>
      <c r="AP61" s="21">
        <v>1046711.5999999994</v>
      </c>
      <c r="AQ61" s="22">
        <v>88415.728851999564</v>
      </c>
      <c r="AR61" s="23">
        <v>48982.028467600001</v>
      </c>
      <c r="AS61" s="21">
        <v>0</v>
      </c>
      <c r="AT61" s="22">
        <v>0</v>
      </c>
      <c r="AU61" s="23">
        <v>0</v>
      </c>
      <c r="AV61" s="21">
        <v>149312.75999999989</v>
      </c>
      <c r="AW61" s="22">
        <v>13396.340827200007</v>
      </c>
      <c r="AX61" s="23">
        <v>9110.4901292000031</v>
      </c>
    </row>
    <row r="62" spans="1:50" x14ac:dyDescent="0.25">
      <c r="A62" s="16">
        <v>59</v>
      </c>
      <c r="B62" s="17" t="s">
        <v>267</v>
      </c>
      <c r="C62" s="160">
        <v>196</v>
      </c>
      <c r="D62" s="79">
        <v>0.495</v>
      </c>
      <c r="E62" s="79" t="s">
        <v>293</v>
      </c>
      <c r="F62" s="74">
        <v>36948</v>
      </c>
      <c r="G62" s="74">
        <v>39114</v>
      </c>
      <c r="H62" s="72" t="s">
        <v>336</v>
      </c>
      <c r="I62" s="70">
        <f t="shared" si="5"/>
        <v>292877.98599999992</v>
      </c>
      <c r="J62" s="18">
        <f t="shared" si="6"/>
        <v>32105.202844079991</v>
      </c>
      <c r="K62" s="19">
        <f t="shared" si="3"/>
        <v>0.10961972008398065</v>
      </c>
      <c r="L62" s="11">
        <f t="shared" si="7"/>
        <v>18231.882379359999</v>
      </c>
      <c r="M62" s="12">
        <v>4815.7800000000007</v>
      </c>
      <c r="N62" s="129">
        <f t="shared" si="4"/>
        <v>13416.102379359998</v>
      </c>
      <c r="O62" s="21">
        <v>114733.92799999996</v>
      </c>
      <c r="P62" s="22">
        <v>13610.885878639992</v>
      </c>
      <c r="Q62" s="23">
        <v>7196.1565938600006</v>
      </c>
      <c r="R62" s="21">
        <v>21617.984000000004</v>
      </c>
      <c r="S62" s="22">
        <v>2442.3998323200003</v>
      </c>
      <c r="T62" s="23">
        <v>1780.0343798199999</v>
      </c>
      <c r="U62" s="21">
        <v>45693.644000000015</v>
      </c>
      <c r="V62" s="22">
        <v>4904.2988105199993</v>
      </c>
      <c r="W62" s="23">
        <v>3253.8364592199996</v>
      </c>
      <c r="X62" s="21">
        <v>0</v>
      </c>
      <c r="Y62" s="22">
        <v>0</v>
      </c>
      <c r="Z62" s="23">
        <v>0</v>
      </c>
      <c r="AA62" s="21">
        <v>0</v>
      </c>
      <c r="AB62" s="22">
        <v>0</v>
      </c>
      <c r="AC62" s="23">
        <v>0</v>
      </c>
      <c r="AD62" s="21">
        <v>0</v>
      </c>
      <c r="AE62" s="22">
        <v>0</v>
      </c>
      <c r="AF62" s="23">
        <v>0</v>
      </c>
      <c r="AG62" s="21">
        <v>0</v>
      </c>
      <c r="AH62" s="22">
        <v>0</v>
      </c>
      <c r="AI62" s="23">
        <v>0</v>
      </c>
      <c r="AJ62" s="21">
        <v>0</v>
      </c>
      <c r="AK62" s="22">
        <v>0</v>
      </c>
      <c r="AL62" s="23">
        <v>0</v>
      </c>
      <c r="AM62" s="21">
        <v>0</v>
      </c>
      <c r="AN62" s="22">
        <v>0</v>
      </c>
      <c r="AO62" s="23">
        <v>0</v>
      </c>
      <c r="AP62" s="21">
        <v>12700.642000000003</v>
      </c>
      <c r="AQ62" s="22">
        <v>1255.5854681200001</v>
      </c>
      <c r="AR62" s="23">
        <v>738.08440963999988</v>
      </c>
      <c r="AS62" s="21">
        <v>64375.275999999954</v>
      </c>
      <c r="AT62" s="22">
        <v>6364.1397853599974</v>
      </c>
      <c r="AU62" s="23">
        <v>3127.5154151399997</v>
      </c>
      <c r="AV62" s="21">
        <v>33756.511999999995</v>
      </c>
      <c r="AW62" s="22">
        <v>3527.8930691200003</v>
      </c>
      <c r="AX62" s="23">
        <v>2136.2551216799993</v>
      </c>
    </row>
    <row r="63" spans="1:50" x14ac:dyDescent="0.25">
      <c r="A63" s="16">
        <v>60</v>
      </c>
      <c r="B63" s="17" t="s">
        <v>268</v>
      </c>
      <c r="C63" s="160">
        <v>197</v>
      </c>
      <c r="D63" s="79">
        <v>0.123</v>
      </c>
      <c r="E63" s="79" t="s">
        <v>293</v>
      </c>
      <c r="F63" s="74">
        <v>41222</v>
      </c>
      <c r="G63" s="74">
        <v>41222</v>
      </c>
      <c r="H63" s="72" t="s">
        <v>337</v>
      </c>
      <c r="I63" s="70">
        <f t="shared" si="5"/>
        <v>630652.67519999994</v>
      </c>
      <c r="J63" s="18">
        <f t="shared" si="6"/>
        <v>75497.002842940012</v>
      </c>
      <c r="K63" s="19">
        <f t="shared" si="3"/>
        <v>0.11971249122030209</v>
      </c>
      <c r="L63" s="11">
        <f t="shared" si="7"/>
        <v>52736.587703871999</v>
      </c>
      <c r="M63" s="12">
        <v>11324.550000000001</v>
      </c>
      <c r="N63" s="129">
        <f t="shared" si="4"/>
        <v>41412.037703871996</v>
      </c>
      <c r="O63" s="21">
        <v>87610.065199999895</v>
      </c>
      <c r="P63" s="22">
        <v>11780.925467444016</v>
      </c>
      <c r="Q63" s="23">
        <v>7411.4916439719991</v>
      </c>
      <c r="R63" s="21">
        <v>82566.061599999928</v>
      </c>
      <c r="S63" s="22">
        <v>10573.409848495992</v>
      </c>
      <c r="T63" s="23">
        <v>8119.6146709079912</v>
      </c>
      <c r="U63" s="21">
        <v>88838.469600000128</v>
      </c>
      <c r="V63" s="22">
        <v>10808.088211535995</v>
      </c>
      <c r="W63" s="23">
        <v>8156.7618314920082</v>
      </c>
      <c r="X63" s="21">
        <v>84257.95399999994</v>
      </c>
      <c r="Y63" s="22">
        <v>9711.5717780400118</v>
      </c>
      <c r="Z63" s="23">
        <v>7122.3179633999971</v>
      </c>
      <c r="AA63" s="21">
        <v>40587.101999999977</v>
      </c>
      <c r="AB63" s="22">
        <v>4417.9060527000001</v>
      </c>
      <c r="AC63" s="23">
        <v>3046.8452708880004</v>
      </c>
      <c r="AD63" s="21">
        <v>0</v>
      </c>
      <c r="AE63" s="22">
        <v>0</v>
      </c>
      <c r="AF63" s="23">
        <v>0</v>
      </c>
      <c r="AG63" s="21">
        <v>4.0000000000000002E-4</v>
      </c>
      <c r="AH63" s="22">
        <v>4.354E-5</v>
      </c>
      <c r="AI63" s="23">
        <v>2.8155999999999999E-5</v>
      </c>
      <c r="AJ63" s="21">
        <v>0</v>
      </c>
      <c r="AK63" s="22">
        <v>0</v>
      </c>
      <c r="AL63" s="23">
        <v>0</v>
      </c>
      <c r="AM63" s="21">
        <v>0</v>
      </c>
      <c r="AN63" s="22">
        <v>0</v>
      </c>
      <c r="AO63" s="23">
        <v>0</v>
      </c>
      <c r="AP63" s="21">
        <v>77299.856399999975</v>
      </c>
      <c r="AQ63" s="22">
        <v>8662.221908184003</v>
      </c>
      <c r="AR63" s="23">
        <v>5645.2002846760015</v>
      </c>
      <c r="AS63" s="21">
        <v>83637.642399999968</v>
      </c>
      <c r="AT63" s="22">
        <v>9372.4342073440002</v>
      </c>
      <c r="AU63" s="23">
        <v>5986.739752028001</v>
      </c>
      <c r="AV63" s="21">
        <v>85855.52360000003</v>
      </c>
      <c r="AW63" s="22">
        <v>10170.445325655995</v>
      </c>
      <c r="AX63" s="23">
        <v>7247.6162583520081</v>
      </c>
    </row>
    <row r="64" spans="1:50" x14ac:dyDescent="0.25">
      <c r="A64" s="16">
        <v>61</v>
      </c>
      <c r="B64" s="17" t="s">
        <v>694</v>
      </c>
      <c r="C64" s="160">
        <v>216</v>
      </c>
      <c r="D64" s="79">
        <v>0.1</v>
      </c>
      <c r="E64" s="79" t="s">
        <v>293</v>
      </c>
      <c r="F64" s="74">
        <v>41551</v>
      </c>
      <c r="G64" s="74">
        <v>41551</v>
      </c>
      <c r="H64" s="72" t="s">
        <v>594</v>
      </c>
      <c r="I64" s="70">
        <f t="shared" si="5"/>
        <v>474419.24360000005</v>
      </c>
      <c r="J64" s="18">
        <f t="shared" si="6"/>
        <v>57093.436273432002</v>
      </c>
      <c r="K64" s="19">
        <f t="shared" si="3"/>
        <v>0.12034384575169033</v>
      </c>
      <c r="L64" s="11">
        <f t="shared" si="7"/>
        <v>39905.343587892014</v>
      </c>
      <c r="M64" s="12">
        <v>2854.6699999999996</v>
      </c>
      <c r="N64" s="129">
        <f t="shared" si="4"/>
        <v>37050.673587892015</v>
      </c>
      <c r="O64" s="21">
        <v>70020.292000000001</v>
      </c>
      <c r="P64" s="22">
        <v>9415.6286652400086</v>
      </c>
      <c r="Q64" s="23">
        <v>5911.7171649559996</v>
      </c>
      <c r="R64" s="21">
        <v>65324.37680000002</v>
      </c>
      <c r="S64" s="22">
        <v>8365.439693008002</v>
      </c>
      <c r="T64" s="23">
        <v>6427.8075225760012</v>
      </c>
      <c r="U64" s="21">
        <v>69619.860000000059</v>
      </c>
      <c r="V64" s="22">
        <v>8469.9521675999895</v>
      </c>
      <c r="W64" s="23">
        <v>6390.4311586719996</v>
      </c>
      <c r="X64" s="21">
        <v>66081.998800000045</v>
      </c>
      <c r="Y64" s="22">
        <v>7616.6111816879966</v>
      </c>
      <c r="Z64" s="23">
        <v>5586.9418725960022</v>
      </c>
      <c r="AA64" s="21">
        <v>3421.8184000000001</v>
      </c>
      <c r="AB64" s="22">
        <v>372.46493284000002</v>
      </c>
      <c r="AC64" s="23">
        <v>292.06425314800003</v>
      </c>
      <c r="AD64" s="21">
        <v>0</v>
      </c>
      <c r="AE64" s="22">
        <v>0</v>
      </c>
      <c r="AF64" s="23">
        <v>0</v>
      </c>
      <c r="AG64" s="21">
        <v>0</v>
      </c>
      <c r="AH64" s="22">
        <v>0</v>
      </c>
      <c r="AI64" s="23">
        <v>0</v>
      </c>
      <c r="AJ64" s="21">
        <v>0</v>
      </c>
      <c r="AK64" s="22">
        <v>0</v>
      </c>
      <c r="AL64" s="23">
        <v>0</v>
      </c>
      <c r="AM64" s="21">
        <v>0</v>
      </c>
      <c r="AN64" s="22">
        <v>0</v>
      </c>
      <c r="AO64" s="23">
        <v>0</v>
      </c>
      <c r="AP64" s="21">
        <v>63348.075200000036</v>
      </c>
      <c r="AQ64" s="22">
        <v>7098.7853069119992</v>
      </c>
      <c r="AR64" s="23">
        <v>4638.8236926560048</v>
      </c>
      <c r="AS64" s="21">
        <v>66783.752399999968</v>
      </c>
      <c r="AT64" s="22">
        <v>7483.7872939439976</v>
      </c>
      <c r="AU64" s="23">
        <v>4778.1401499759995</v>
      </c>
      <c r="AV64" s="21">
        <v>69819.069999999949</v>
      </c>
      <c r="AW64" s="22">
        <v>8270.7670322000013</v>
      </c>
      <c r="AX64" s="23">
        <v>5879.4177733119977</v>
      </c>
    </row>
    <row r="65" spans="1:50" x14ac:dyDescent="0.25">
      <c r="A65" s="16">
        <v>62</v>
      </c>
      <c r="B65" s="17" t="s">
        <v>694</v>
      </c>
      <c r="C65" s="160">
        <v>215</v>
      </c>
      <c r="D65" s="79">
        <v>0.16</v>
      </c>
      <c r="E65" s="79" t="s">
        <v>293</v>
      </c>
      <c r="F65" s="74">
        <v>41075</v>
      </c>
      <c r="G65" s="74">
        <v>41075</v>
      </c>
      <c r="H65" s="72" t="s">
        <v>338</v>
      </c>
      <c r="I65" s="70">
        <f t="shared" si="5"/>
        <v>1020408.54</v>
      </c>
      <c r="J65" s="18">
        <f t="shared" si="6"/>
        <v>117081.98197506</v>
      </c>
      <c r="K65" s="19">
        <f t="shared" si="3"/>
        <v>0.11474029997344004</v>
      </c>
      <c r="L65" s="11">
        <f t="shared" si="7"/>
        <v>79504.445251859986</v>
      </c>
      <c r="M65" s="12">
        <v>5854.09</v>
      </c>
      <c r="N65" s="129">
        <f t="shared" si="4"/>
        <v>73650.35525185999</v>
      </c>
      <c r="O65" s="21">
        <v>109209.81000000003</v>
      </c>
      <c r="P65" s="22">
        <v>14339.24805299999</v>
      </c>
      <c r="Q65" s="23">
        <v>8875.1022815399956</v>
      </c>
      <c r="R65" s="21">
        <v>101777.72400000009</v>
      </c>
      <c r="S65" s="22">
        <v>12727.304386199999</v>
      </c>
      <c r="T65" s="23">
        <v>9717.5236100399925</v>
      </c>
      <c r="U65" s="21">
        <v>109251.78599999992</v>
      </c>
      <c r="V65" s="22">
        <v>12978.019658939995</v>
      </c>
      <c r="W65" s="23">
        <v>9717.2945062200088</v>
      </c>
      <c r="X65" s="21">
        <v>100767.24599999997</v>
      </c>
      <c r="Y65" s="22">
        <v>11340.34586484001</v>
      </c>
      <c r="Z65" s="23">
        <v>8215.136410379997</v>
      </c>
      <c r="AA65" s="21">
        <v>74465.034000000014</v>
      </c>
      <c r="AB65" s="22">
        <v>7914.888463860003</v>
      </c>
      <c r="AC65" s="23">
        <v>5342.6388270000016</v>
      </c>
      <c r="AD65" s="21">
        <v>40464.239999999969</v>
      </c>
      <c r="AE65" s="22">
        <v>4174.290998399998</v>
      </c>
      <c r="AF65" s="23">
        <v>2320.7104738200005</v>
      </c>
      <c r="AG65" s="21">
        <v>26319.335999999981</v>
      </c>
      <c r="AH65" s="22">
        <v>2797.4822234399799</v>
      </c>
      <c r="AI65" s="23">
        <v>1633.8871036799992</v>
      </c>
      <c r="AJ65" s="21">
        <v>62530.007999999987</v>
      </c>
      <c r="AK65" s="22">
        <v>6842.03347536</v>
      </c>
      <c r="AL65" s="23">
        <v>4561.6329610799985</v>
      </c>
      <c r="AM65" s="21">
        <v>76504.595999999961</v>
      </c>
      <c r="AN65" s="22">
        <v>8371.1328943200078</v>
      </c>
      <c r="AO65" s="23">
        <v>5524.8562509599997</v>
      </c>
      <c r="AP65" s="21">
        <v>107141.25599999992</v>
      </c>
      <c r="AQ65" s="22">
        <v>11723.396231519984</v>
      </c>
      <c r="AR65" s="23">
        <v>7612.5007372799928</v>
      </c>
      <c r="AS65" s="21">
        <v>103295.70600000008</v>
      </c>
      <c r="AT65" s="22">
        <v>11302.616150520014</v>
      </c>
      <c r="AU65" s="23">
        <v>7125.3351288599997</v>
      </c>
      <c r="AV65" s="21">
        <v>108681.79799999997</v>
      </c>
      <c r="AW65" s="22">
        <v>12571.22357466</v>
      </c>
      <c r="AX65" s="23">
        <v>8857.8269610000025</v>
      </c>
    </row>
    <row r="66" spans="1:50" x14ac:dyDescent="0.25">
      <c r="A66" s="16">
        <v>63</v>
      </c>
      <c r="B66" s="17" t="s">
        <v>269</v>
      </c>
      <c r="C66" s="160">
        <v>218</v>
      </c>
      <c r="D66" s="79">
        <v>1.9990000000000001</v>
      </c>
      <c r="E66" s="79" t="s">
        <v>293</v>
      </c>
      <c r="F66" s="74">
        <v>41222</v>
      </c>
      <c r="G66" s="74">
        <v>41222</v>
      </c>
      <c r="H66" s="72" t="s">
        <v>339</v>
      </c>
      <c r="I66" s="70">
        <f t="shared" si="5"/>
        <v>12980916.234259415</v>
      </c>
      <c r="J66" s="18">
        <f t="shared" si="6"/>
        <v>1154698.9991222546</v>
      </c>
      <c r="K66" s="19">
        <f t="shared" si="3"/>
        <v>8.8953582188193839E-2</v>
      </c>
      <c r="L66" s="11">
        <f t="shared" si="7"/>
        <v>689934.12995492388</v>
      </c>
      <c r="M66" s="12">
        <v>57734.95</v>
      </c>
      <c r="N66" s="129">
        <f t="shared" si="4"/>
        <v>632199.17995492392</v>
      </c>
      <c r="O66" s="21">
        <v>1365573.5999301996</v>
      </c>
      <c r="P66" s="22">
        <v>140421.93328082221</v>
      </c>
      <c r="Q66" s="23">
        <v>71677.260596361928</v>
      </c>
      <c r="R66" s="21">
        <v>1333579.1999323012</v>
      </c>
      <c r="S66" s="22">
        <v>130130.65832939337</v>
      </c>
      <c r="T66" s="23">
        <v>90663.178339397375</v>
      </c>
      <c r="U66" s="21">
        <v>1412690.3999282969</v>
      </c>
      <c r="V66" s="22">
        <v>130447.83152937955</v>
      </c>
      <c r="W66" s="23">
        <v>88351.870939516171</v>
      </c>
      <c r="X66" s="21">
        <v>1388443.1999289957</v>
      </c>
      <c r="Y66" s="22">
        <v>120933.40271381526</v>
      </c>
      <c r="Z66" s="23">
        <v>78441.969043988458</v>
      </c>
      <c r="AA66" s="21">
        <v>1019784.5998322988</v>
      </c>
      <c r="AB66" s="22">
        <v>83469.369496273808</v>
      </c>
      <c r="AC66" s="23">
        <v>50711.373939990262</v>
      </c>
      <c r="AD66" s="21">
        <v>768704.0361119227</v>
      </c>
      <c r="AE66" s="22">
        <v>60904.42078114771</v>
      </c>
      <c r="AF66" s="23">
        <v>29629.824304857841</v>
      </c>
      <c r="AG66" s="21">
        <v>14754.599997000001</v>
      </c>
      <c r="AH66" s="22">
        <v>1207.66400975445</v>
      </c>
      <c r="AI66" s="23">
        <v>-166.83438596125794</v>
      </c>
      <c r="AJ66" s="21">
        <v>624636.59985840053</v>
      </c>
      <c r="AK66" s="22">
        <v>52763.053590039126</v>
      </c>
      <c r="AL66" s="23">
        <v>32512.428730624484</v>
      </c>
      <c r="AM66" s="21">
        <v>933703.79978519841</v>
      </c>
      <c r="AN66" s="22">
        <v>78869.959967855626</v>
      </c>
      <c r="AO66" s="23">
        <v>47407.990237085862</v>
      </c>
      <c r="AP66" s="21">
        <v>1422733.7996405016</v>
      </c>
      <c r="AQ66" s="22">
        <v>120178.3240556339</v>
      </c>
      <c r="AR66" s="23">
        <v>65642.958697412483</v>
      </c>
      <c r="AS66" s="21">
        <v>1245860.3996837011</v>
      </c>
      <c r="AT66" s="22">
        <v>105237.82796128295</v>
      </c>
      <c r="AU66" s="23">
        <v>54577.29352614747</v>
      </c>
      <c r="AV66" s="21">
        <v>1450451.9996306009</v>
      </c>
      <c r="AW66" s="22">
        <v>130134.55340685678</v>
      </c>
      <c r="AX66" s="23">
        <v>80484.815985502821</v>
      </c>
    </row>
    <row r="67" spans="1:50" x14ac:dyDescent="0.25">
      <c r="A67" s="16">
        <v>64</v>
      </c>
      <c r="B67" s="17" t="s">
        <v>270</v>
      </c>
      <c r="C67" s="160">
        <v>11</v>
      </c>
      <c r="D67" s="79">
        <v>3.12</v>
      </c>
      <c r="E67" s="79" t="s">
        <v>293</v>
      </c>
      <c r="F67" s="74">
        <v>40910</v>
      </c>
      <c r="G67" s="74">
        <v>40910</v>
      </c>
      <c r="H67" s="72" t="s">
        <v>340</v>
      </c>
      <c r="I67" s="70">
        <f t="shared" si="5"/>
        <v>24096211.200000014</v>
      </c>
      <c r="J67" s="18">
        <f t="shared" si="6"/>
        <v>2044584.920760002</v>
      </c>
      <c r="K67" s="19">
        <f t="shared" si="3"/>
        <v>8.4850888124685789E-2</v>
      </c>
      <c r="L67" s="11">
        <f t="shared" si="7"/>
        <v>1166701.5324320002</v>
      </c>
      <c r="M67" s="12">
        <v>102229.23999999999</v>
      </c>
      <c r="N67" s="129">
        <f t="shared" si="4"/>
        <v>1064472.2924320002</v>
      </c>
      <c r="O67" s="21">
        <v>2170933.5999999982</v>
      </c>
      <c r="P67" s="22">
        <v>215703.96249599609</v>
      </c>
      <c r="Q67" s="23">
        <v>106753.18260000004</v>
      </c>
      <c r="R67" s="21">
        <v>2071255.1999999962</v>
      </c>
      <c r="S67" s="22">
        <v>195298.65280800118</v>
      </c>
      <c r="T67" s="23">
        <v>133787.58772799981</v>
      </c>
      <c r="U67" s="21">
        <v>2130424.0000000028</v>
      </c>
      <c r="V67" s="22">
        <v>190076.42928000292</v>
      </c>
      <c r="W67" s="23">
        <v>126304.59754399993</v>
      </c>
      <c r="X67" s="21">
        <v>1873432.0000000009</v>
      </c>
      <c r="Y67" s="22">
        <v>157668.03711999956</v>
      </c>
      <c r="Z67" s="23">
        <v>100308.36587200018</v>
      </c>
      <c r="AA67" s="21">
        <v>2037008.7999999998</v>
      </c>
      <c r="AB67" s="22">
        <v>161107.02599200085</v>
      </c>
      <c r="AC67" s="23">
        <v>93644.238352000015</v>
      </c>
      <c r="AD67" s="21">
        <v>1826900.8000000021</v>
      </c>
      <c r="AE67" s="22">
        <v>139867.52524800051</v>
      </c>
      <c r="AF67" s="23">
        <v>63357.905680000033</v>
      </c>
      <c r="AG67" s="21">
        <v>1795347.9999999988</v>
      </c>
      <c r="AH67" s="22">
        <v>141994.07332000035</v>
      </c>
      <c r="AI67" s="23">
        <v>72095.742128000042</v>
      </c>
      <c r="AJ67" s="21">
        <v>1927616.0000000005</v>
      </c>
      <c r="AK67" s="22">
        <v>157332.01792000036</v>
      </c>
      <c r="AL67" s="23">
        <v>90710.651208000083</v>
      </c>
      <c r="AM67" s="21">
        <v>1929052.0000000058</v>
      </c>
      <c r="AN67" s="22">
        <v>157449.22424000059</v>
      </c>
      <c r="AO67" s="23">
        <v>89984.273552000101</v>
      </c>
      <c r="AP67" s="21">
        <v>2123054.399999999</v>
      </c>
      <c r="AQ67" s="22">
        <v>173283.70012799962</v>
      </c>
      <c r="AR67" s="23">
        <v>91754.289384000062</v>
      </c>
      <c r="AS67" s="21">
        <v>2024354.4000000102</v>
      </c>
      <c r="AT67" s="22">
        <v>165227.80612799915</v>
      </c>
      <c r="AU67" s="23">
        <v>83130.256295999905</v>
      </c>
      <c r="AV67" s="21">
        <v>2186832.0000000009</v>
      </c>
      <c r="AW67" s="22">
        <v>189576.46608000074</v>
      </c>
      <c r="AX67" s="23">
        <v>114870.44208800001</v>
      </c>
    </row>
    <row r="68" spans="1:50" x14ac:dyDescent="0.25">
      <c r="A68" s="16">
        <v>65</v>
      </c>
      <c r="B68" s="17" t="s">
        <v>695</v>
      </c>
      <c r="C68" s="160">
        <v>225</v>
      </c>
      <c r="D68" s="79">
        <v>0.47</v>
      </c>
      <c r="E68" s="79" t="s">
        <v>293</v>
      </c>
      <c r="F68" s="74">
        <v>37397</v>
      </c>
      <c r="G68" s="74">
        <v>39175</v>
      </c>
      <c r="H68" s="72" t="s">
        <v>595</v>
      </c>
      <c r="I68" s="70">
        <f t="shared" ref="I68:I98" si="8">O68+R68+U68+X68+AA68+AD68+AG68+AJ68+AM68+AP68+AS68+AV68</f>
        <v>3108553.9768000022</v>
      </c>
      <c r="J68" s="18">
        <f t="shared" ref="J68:J98" si="9">P68+S68+V68+Y68+AB68+AE68+AH68+AK68+AN68+AQ68+AT68+AW68</f>
        <v>320277.52166365617</v>
      </c>
      <c r="K68" s="19">
        <f t="shared" si="3"/>
        <v>0.10303103116560815</v>
      </c>
      <c r="L68" s="11">
        <f t="shared" ref="L68:L98" si="10">Q68+T68+W68+Z68+AC68+AF68+AI68+AL68+AO68+AR68+AU68+AX68</f>
        <v>209110.54781681602</v>
      </c>
      <c r="M68" s="12">
        <v>16013.869999999999</v>
      </c>
      <c r="N68" s="129">
        <f t="shared" si="4"/>
        <v>193096.67781681602</v>
      </c>
      <c r="O68" s="21">
        <v>329584.68320000044</v>
      </c>
      <c r="P68" s="22">
        <v>39098.630968016085</v>
      </c>
      <c r="Q68" s="23">
        <v>22639.371416504</v>
      </c>
      <c r="R68" s="21">
        <v>286152.62239999993</v>
      </c>
      <c r="S68" s="22">
        <v>32329.523278752007</v>
      </c>
      <c r="T68" s="23">
        <v>23867.152822600015</v>
      </c>
      <c r="U68" s="21">
        <v>304568.24400000094</v>
      </c>
      <c r="V68" s="22">
        <v>32689.309628520041</v>
      </c>
      <c r="W68" s="23">
        <v>23627.595531416002</v>
      </c>
      <c r="X68" s="21">
        <v>297508.07839999994</v>
      </c>
      <c r="Y68" s="22">
        <v>30250.621411712011</v>
      </c>
      <c r="Z68" s="23">
        <v>21130.337008191953</v>
      </c>
      <c r="AA68" s="21">
        <v>285083.37759999995</v>
      </c>
      <c r="AB68" s="22">
        <v>27376.556750927994</v>
      </c>
      <c r="AC68" s="23">
        <v>18295.572441808061</v>
      </c>
      <c r="AD68" s="21">
        <v>224424.25600000052</v>
      </c>
      <c r="AE68" s="22">
        <v>20918.584901760019</v>
      </c>
      <c r="AF68" s="23">
        <v>11889.884899167995</v>
      </c>
      <c r="AG68" s="21">
        <v>224459.99680000026</v>
      </c>
      <c r="AH68" s="22">
        <v>21554.893492704039</v>
      </c>
      <c r="AI68" s="23">
        <v>13034.873057304021</v>
      </c>
      <c r="AJ68" s="21">
        <v>228765.64079999967</v>
      </c>
      <c r="AK68" s="22">
        <v>22615.771249487942</v>
      </c>
      <c r="AL68" s="23">
        <v>14858.51801742403</v>
      </c>
      <c r="AM68" s="21">
        <v>230394.93200000052</v>
      </c>
      <c r="AN68" s="22">
        <v>22776.842977519984</v>
      </c>
      <c r="AO68" s="23">
        <v>14864.673563536026</v>
      </c>
      <c r="AP68" s="21">
        <v>199569.97120000012</v>
      </c>
      <c r="AQ68" s="22">
        <v>19729.487352831977</v>
      </c>
      <c r="AR68" s="23">
        <v>12084.94923465598</v>
      </c>
      <c r="AS68" s="21">
        <v>197006.72480000011</v>
      </c>
      <c r="AT68" s="22">
        <v>19476.084813727986</v>
      </c>
      <c r="AU68" s="23">
        <v>11518.980180159999</v>
      </c>
      <c r="AV68" s="21">
        <v>301035.44960000011</v>
      </c>
      <c r="AW68" s="22">
        <v>31461.214837696043</v>
      </c>
      <c r="AX68" s="23">
        <v>21298.639644047955</v>
      </c>
    </row>
    <row r="69" spans="1:50" x14ac:dyDescent="0.25">
      <c r="A69" s="16">
        <v>66</v>
      </c>
      <c r="B69" s="17" t="s">
        <v>271</v>
      </c>
      <c r="C69" s="160">
        <v>233</v>
      </c>
      <c r="D69" s="79">
        <v>0.499</v>
      </c>
      <c r="E69" s="79" t="s">
        <v>293</v>
      </c>
      <c r="F69" s="74">
        <v>38293</v>
      </c>
      <c r="G69" s="74">
        <v>39326</v>
      </c>
      <c r="H69" s="72" t="s">
        <v>341</v>
      </c>
      <c r="I69" s="70">
        <f t="shared" si="8"/>
        <v>3143495.681677999</v>
      </c>
      <c r="J69" s="18">
        <f t="shared" si="9"/>
        <v>322465.06320959778</v>
      </c>
      <c r="K69" s="19">
        <f t="shared" ref="K69:K98" si="11">J69/I69</f>
        <v>0.10258167844450984</v>
      </c>
      <c r="L69" s="11">
        <f t="shared" si="10"/>
        <v>208346.27604888345</v>
      </c>
      <c r="M69" s="12">
        <v>16123.26</v>
      </c>
      <c r="N69" s="129">
        <f t="shared" ref="N69:N98" si="12">L69-M69</f>
        <v>192223.01604888344</v>
      </c>
      <c r="O69" s="21">
        <v>313921.6570080003</v>
      </c>
      <c r="P69" s="22">
        <v>37240.526170858982</v>
      </c>
      <c r="Q69" s="23">
        <v>21501.668378506678</v>
      </c>
      <c r="R69" s="21">
        <v>207284.74373999998</v>
      </c>
      <c r="S69" s="22">
        <v>23419.030347745203</v>
      </c>
      <c r="T69" s="23">
        <v>16968.430484800381</v>
      </c>
      <c r="U69" s="21">
        <v>328951.88570799981</v>
      </c>
      <c r="V69" s="22">
        <v>35306.405893039679</v>
      </c>
      <c r="W69" s="23">
        <v>25517.960868862945</v>
      </c>
      <c r="X69" s="21">
        <v>313988.49662199977</v>
      </c>
      <c r="Y69" s="22">
        <v>31926.350336524989</v>
      </c>
      <c r="Z69" s="23">
        <v>22309.870732851483</v>
      </c>
      <c r="AA69" s="21">
        <v>234156.20999999982</v>
      </c>
      <c r="AB69" s="22">
        <v>22486.020846299969</v>
      </c>
      <c r="AC69" s="23">
        <v>14566.767623800002</v>
      </c>
      <c r="AD69" s="21">
        <v>235008.22659999973</v>
      </c>
      <c r="AE69" s="22">
        <v>21905.116801386012</v>
      </c>
      <c r="AF69" s="23">
        <v>12461.449507328003</v>
      </c>
      <c r="AG69" s="21">
        <v>240134.72839999979</v>
      </c>
      <c r="AH69" s="22">
        <v>23060.137968252013</v>
      </c>
      <c r="AI69" s="23">
        <v>14052.449930408999</v>
      </c>
      <c r="AJ69" s="21">
        <v>295021.84359999961</v>
      </c>
      <c r="AK69" s="22">
        <v>29165.859458295989</v>
      </c>
      <c r="AL69" s="23">
        <v>19250.469878983011</v>
      </c>
      <c r="AM69" s="21">
        <v>150026.87740000003</v>
      </c>
      <c r="AN69" s="22">
        <v>14831.657099763996</v>
      </c>
      <c r="AO69" s="23">
        <v>9657.0490615400031</v>
      </c>
      <c r="AP69" s="21">
        <v>232438.91749999975</v>
      </c>
      <c r="AQ69" s="22">
        <v>22978.911384049992</v>
      </c>
      <c r="AR69" s="23">
        <v>13923.774329383996</v>
      </c>
      <c r="AS69" s="21">
        <v>315684.5407999999</v>
      </c>
      <c r="AT69" s="22">
        <v>31208.573703488015</v>
      </c>
      <c r="AU69" s="23">
        <v>18477.422764111969</v>
      </c>
      <c r="AV69" s="21">
        <v>276877.55430000031</v>
      </c>
      <c r="AW69" s="22">
        <v>28936.47319989296</v>
      </c>
      <c r="AX69" s="23">
        <v>19658.962488305995</v>
      </c>
    </row>
    <row r="70" spans="1:50" x14ac:dyDescent="0.25">
      <c r="A70" s="16">
        <v>67</v>
      </c>
      <c r="B70" s="17" t="s">
        <v>696</v>
      </c>
      <c r="C70" s="160">
        <v>238</v>
      </c>
      <c r="D70" s="79">
        <v>0.99</v>
      </c>
      <c r="E70" s="79" t="s">
        <v>293</v>
      </c>
      <c r="F70" s="74">
        <v>41015</v>
      </c>
      <c r="G70" s="74">
        <v>41015</v>
      </c>
      <c r="H70" s="72" t="s">
        <v>299</v>
      </c>
      <c r="I70" s="70">
        <f t="shared" si="8"/>
        <v>7486005.3999999994</v>
      </c>
      <c r="J70" s="18">
        <f t="shared" si="9"/>
        <v>748115.35889200028</v>
      </c>
      <c r="K70" s="19">
        <f t="shared" si="11"/>
        <v>9.9935188250331791E-2</v>
      </c>
      <c r="L70" s="11">
        <f t="shared" si="10"/>
        <v>474815.43517899991</v>
      </c>
      <c r="M70" s="12">
        <v>37405.78</v>
      </c>
      <c r="N70" s="129">
        <f t="shared" si="12"/>
        <v>437409.65517899988</v>
      </c>
      <c r="O70" s="21">
        <v>715146.8000000004</v>
      </c>
      <c r="P70" s="22">
        <v>82413.517231999969</v>
      </c>
      <c r="Q70" s="23">
        <v>46634.181091999977</v>
      </c>
      <c r="R70" s="21">
        <v>669537.99999999977</v>
      </c>
      <c r="S70" s="22">
        <v>73481.795499999862</v>
      </c>
      <c r="T70" s="23">
        <v>53625.783987000017</v>
      </c>
      <c r="U70" s="21">
        <v>707485.30000000086</v>
      </c>
      <c r="V70" s="22">
        <v>73769.492230999705</v>
      </c>
      <c r="W70" s="23">
        <v>52725.592852999929</v>
      </c>
      <c r="X70" s="21">
        <v>677383.39999999967</v>
      </c>
      <c r="Y70" s="22">
        <v>66911.932252000101</v>
      </c>
      <c r="Z70" s="23">
        <v>46040.831603999992</v>
      </c>
      <c r="AA70" s="21">
        <v>564097.30000000005</v>
      </c>
      <c r="AB70" s="22">
        <v>52624.637116999962</v>
      </c>
      <c r="AC70" s="23">
        <v>33514.220049999996</v>
      </c>
      <c r="AD70" s="21">
        <v>490561.69999999984</v>
      </c>
      <c r="AE70" s="22">
        <v>44420.361934999972</v>
      </c>
      <c r="AF70" s="23">
        <v>23932.395659000005</v>
      </c>
      <c r="AG70" s="21">
        <v>404416.49999999913</v>
      </c>
      <c r="AH70" s="22">
        <v>37728.015285000074</v>
      </c>
      <c r="AI70" s="23">
        <v>21522.274901000033</v>
      </c>
      <c r="AJ70" s="21">
        <v>561977.69999999995</v>
      </c>
      <c r="AK70" s="22">
        <v>53972.33830800002</v>
      </c>
      <c r="AL70" s="23">
        <v>34334.559052000011</v>
      </c>
      <c r="AM70" s="21">
        <v>591346.30000000028</v>
      </c>
      <c r="AN70" s="22">
        <v>56792.898651999989</v>
      </c>
      <c r="AO70" s="23">
        <v>35836.962803999981</v>
      </c>
      <c r="AP70" s="21">
        <v>704554.09999999905</v>
      </c>
      <c r="AQ70" s="22">
        <v>67665.375763999938</v>
      </c>
      <c r="AR70" s="23">
        <v>40398.309127000008</v>
      </c>
      <c r="AS70" s="21">
        <v>682859.99999999965</v>
      </c>
      <c r="AT70" s="22">
        <v>65581.874400000292</v>
      </c>
      <c r="AU70" s="23">
        <v>37927.146190999993</v>
      </c>
      <c r="AV70" s="21">
        <v>716638.30000000098</v>
      </c>
      <c r="AW70" s="22">
        <v>72753.120216000345</v>
      </c>
      <c r="AX70" s="23">
        <v>48323.177858999996</v>
      </c>
    </row>
    <row r="71" spans="1:50" x14ac:dyDescent="0.25">
      <c r="A71" s="16">
        <v>68</v>
      </c>
      <c r="B71" s="17" t="s">
        <v>696</v>
      </c>
      <c r="C71" s="160">
        <v>239</v>
      </c>
      <c r="D71" s="79">
        <v>0.99</v>
      </c>
      <c r="E71" s="79" t="s">
        <v>293</v>
      </c>
      <c r="F71" s="74">
        <v>41061</v>
      </c>
      <c r="G71" s="74">
        <v>41061</v>
      </c>
      <c r="H71" s="72" t="s">
        <v>300</v>
      </c>
      <c r="I71" s="70">
        <f t="shared" si="8"/>
        <v>7585157.4000000041</v>
      </c>
      <c r="J71" s="18">
        <f t="shared" si="9"/>
        <v>756337.88255399885</v>
      </c>
      <c r="K71" s="19">
        <f t="shared" si="11"/>
        <v>9.9712879070116389E-2</v>
      </c>
      <c r="L71" s="11">
        <f t="shared" si="10"/>
        <v>477627.71985599992</v>
      </c>
      <c r="M71" s="12">
        <v>37816.9</v>
      </c>
      <c r="N71" s="129">
        <f t="shared" si="12"/>
        <v>439810.8198559999</v>
      </c>
      <c r="O71" s="21">
        <v>722666.70000000321</v>
      </c>
      <c r="P71" s="22">
        <v>83280.110507999998</v>
      </c>
      <c r="Q71" s="23">
        <v>47140.802711999997</v>
      </c>
      <c r="R71" s="21">
        <v>672209.70000000054</v>
      </c>
      <c r="S71" s="22">
        <v>73775.014574999688</v>
      </c>
      <c r="T71" s="23">
        <v>53860.685315999996</v>
      </c>
      <c r="U71" s="21">
        <v>628953.90000000165</v>
      </c>
      <c r="V71" s="22">
        <v>65581.023153000235</v>
      </c>
      <c r="W71" s="23">
        <v>46771.582209000007</v>
      </c>
      <c r="X71" s="21">
        <v>647397.0000000007</v>
      </c>
      <c r="Y71" s="22">
        <v>63949.875659999874</v>
      </c>
      <c r="Z71" s="23">
        <v>43981.23735299999</v>
      </c>
      <c r="AA71" s="21">
        <v>449852.69999999984</v>
      </c>
      <c r="AB71" s="22">
        <v>41966.758382999942</v>
      </c>
      <c r="AC71" s="23">
        <v>27657.086577000024</v>
      </c>
      <c r="AD71" s="21">
        <v>588458.10000000044</v>
      </c>
      <c r="AE71" s="22">
        <v>53284.880954999921</v>
      </c>
      <c r="AF71" s="23">
        <v>28211.540468999992</v>
      </c>
      <c r="AG71" s="21">
        <v>588081.59999999939</v>
      </c>
      <c r="AH71" s="22">
        <v>54862.132463999886</v>
      </c>
      <c r="AI71" s="23">
        <v>31408.094793000007</v>
      </c>
      <c r="AJ71" s="21">
        <v>593325.29999999993</v>
      </c>
      <c r="AK71" s="22">
        <v>56982.96181199998</v>
      </c>
      <c r="AL71" s="23">
        <v>36073.302329999999</v>
      </c>
      <c r="AM71" s="21">
        <v>613510.79999999818</v>
      </c>
      <c r="AN71" s="22">
        <v>58921.577232000054</v>
      </c>
      <c r="AO71" s="23">
        <v>37276.482279000033</v>
      </c>
      <c r="AP71" s="21">
        <v>708037.4999999986</v>
      </c>
      <c r="AQ71" s="22">
        <v>67999.921499999866</v>
      </c>
      <c r="AR71" s="23">
        <v>40643.002958999969</v>
      </c>
      <c r="AS71" s="21">
        <v>660443.99999999919</v>
      </c>
      <c r="AT71" s="22">
        <v>63429.041759999862</v>
      </c>
      <c r="AU71" s="23">
        <v>36573.886139999959</v>
      </c>
      <c r="AV71" s="21">
        <v>712220.10000000242</v>
      </c>
      <c r="AW71" s="22">
        <v>72304.584551999666</v>
      </c>
      <c r="AX71" s="23">
        <v>48030.01671899997</v>
      </c>
    </row>
    <row r="72" spans="1:50" x14ac:dyDescent="0.25">
      <c r="A72" s="16">
        <v>69</v>
      </c>
      <c r="B72" s="17" t="s">
        <v>272</v>
      </c>
      <c r="C72" s="160">
        <v>240</v>
      </c>
      <c r="D72" s="79">
        <v>4.8000000000000001E-2</v>
      </c>
      <c r="E72" s="79" t="s">
        <v>293</v>
      </c>
      <c r="F72" s="74">
        <v>40613</v>
      </c>
      <c r="G72" s="74">
        <v>40613</v>
      </c>
      <c r="H72" s="72" t="s">
        <v>342</v>
      </c>
      <c r="I72" s="70">
        <f t="shared" si="8"/>
        <v>280132.99819999991</v>
      </c>
      <c r="J72" s="18">
        <f t="shared" si="9"/>
        <v>37324.970583994014</v>
      </c>
      <c r="K72" s="19">
        <f t="shared" si="11"/>
        <v>0.13324017814333317</v>
      </c>
      <c r="L72" s="11">
        <f t="shared" si="10"/>
        <v>27161.065113215991</v>
      </c>
      <c r="M72" s="12">
        <v>5598.74</v>
      </c>
      <c r="N72" s="129">
        <f t="shared" si="12"/>
        <v>21562.325113215993</v>
      </c>
      <c r="O72" s="21">
        <v>26254.676400000008</v>
      </c>
      <c r="P72" s="22">
        <v>3966.0314169840026</v>
      </c>
      <c r="Q72" s="23">
        <v>2657.6240819559985</v>
      </c>
      <c r="R72" s="21">
        <v>27821.504599999967</v>
      </c>
      <c r="S72" s="22">
        <v>4022.9895651600023</v>
      </c>
      <c r="T72" s="23">
        <v>3193.3867241819999</v>
      </c>
      <c r="U72" s="21">
        <v>31665.318399999975</v>
      </c>
      <c r="V72" s="22">
        <v>4374.5637369600008</v>
      </c>
      <c r="W72" s="23">
        <v>3426.6379430339994</v>
      </c>
      <c r="X72" s="21">
        <v>28371.31720000002</v>
      </c>
      <c r="Y72" s="22">
        <v>3736.5024752399981</v>
      </c>
      <c r="Z72" s="23">
        <v>2862.1274614139961</v>
      </c>
      <c r="AA72" s="21">
        <v>19157.53519999998</v>
      </c>
      <c r="AB72" s="22">
        <v>2399.4812838000025</v>
      </c>
      <c r="AC72" s="23">
        <v>1755.7437674159994</v>
      </c>
      <c r="AD72" s="21">
        <v>18770.434000000019</v>
      </c>
      <c r="AE72" s="22">
        <v>2290.5560610200023</v>
      </c>
      <c r="AF72" s="23">
        <v>1518.2792464220006</v>
      </c>
      <c r="AG72" s="21">
        <v>20152.02239999998</v>
      </c>
      <c r="AH72" s="22">
        <v>2524.0408056000019</v>
      </c>
      <c r="AI72" s="23">
        <v>1755.0652962419999</v>
      </c>
      <c r="AJ72" s="21">
        <v>21833.589000000018</v>
      </c>
      <c r="AK72" s="22">
        <v>2805.179514720005</v>
      </c>
      <c r="AL72" s="23">
        <v>2052.6701108239995</v>
      </c>
      <c r="AM72" s="21">
        <v>9525.7825999999932</v>
      </c>
      <c r="AN72" s="22">
        <v>1223.8725484480005</v>
      </c>
      <c r="AO72" s="23">
        <v>906.08682435999947</v>
      </c>
      <c r="AP72" s="21">
        <v>27317.904199999972</v>
      </c>
      <c r="AQ72" s="22">
        <v>3509.8043316159956</v>
      </c>
      <c r="AR72" s="23">
        <v>2453.3336270980003</v>
      </c>
      <c r="AS72" s="21">
        <v>27146.692799999993</v>
      </c>
      <c r="AT72" s="22">
        <v>3487.8070909440003</v>
      </c>
      <c r="AU72" s="23">
        <v>2374.9429746599972</v>
      </c>
      <c r="AV72" s="21">
        <v>22116.221399999984</v>
      </c>
      <c r="AW72" s="22">
        <v>2984.1417535019987</v>
      </c>
      <c r="AX72" s="23">
        <v>2205.1670556080012</v>
      </c>
    </row>
    <row r="73" spans="1:50" x14ac:dyDescent="0.25">
      <c r="A73" s="16">
        <v>70</v>
      </c>
      <c r="B73" s="17" t="s">
        <v>697</v>
      </c>
      <c r="C73" s="160">
        <v>14</v>
      </c>
      <c r="D73" s="79">
        <v>0.2</v>
      </c>
      <c r="E73" s="79" t="s">
        <v>293</v>
      </c>
      <c r="F73" s="74">
        <v>41100</v>
      </c>
      <c r="G73" s="74">
        <v>41100</v>
      </c>
      <c r="H73" s="72" t="s">
        <v>343</v>
      </c>
      <c r="I73" s="70">
        <f t="shared" si="8"/>
        <v>1632257.568</v>
      </c>
      <c r="J73" s="18">
        <f t="shared" si="9"/>
        <v>184511.13625773595</v>
      </c>
      <c r="K73" s="19">
        <f t="shared" si="11"/>
        <v>0.1130404538321834</v>
      </c>
      <c r="L73" s="11">
        <f t="shared" si="10"/>
        <v>125340.69378372801</v>
      </c>
      <c r="M73" s="12">
        <v>9225.5600000000013</v>
      </c>
      <c r="N73" s="129">
        <f t="shared" si="12"/>
        <v>116115.13378372802</v>
      </c>
      <c r="O73" s="21">
        <v>141016.13359999994</v>
      </c>
      <c r="P73" s="22">
        <v>18515.418341679975</v>
      </c>
      <c r="Q73" s="23">
        <v>11472.984561568008</v>
      </c>
      <c r="R73" s="21">
        <v>132794.90640000012</v>
      </c>
      <c r="S73" s="22">
        <v>16606.003045319994</v>
      </c>
      <c r="T73" s="23">
        <v>12667.830931960007</v>
      </c>
      <c r="U73" s="21">
        <v>142063.29680000007</v>
      </c>
      <c r="V73" s="22">
        <v>16875.699026871989</v>
      </c>
      <c r="W73" s="23">
        <v>12633.521735832001</v>
      </c>
      <c r="X73" s="21">
        <v>137366.07440000016</v>
      </c>
      <c r="Y73" s="22">
        <v>15459.17801297601</v>
      </c>
      <c r="Z73" s="23">
        <v>11246.950131423997</v>
      </c>
      <c r="AA73" s="21">
        <v>138655.44239999985</v>
      </c>
      <c r="AB73" s="22">
        <v>14737.686972696009</v>
      </c>
      <c r="AC73" s="23">
        <v>10204.425054072006</v>
      </c>
      <c r="AD73" s="21">
        <v>134392.86479999995</v>
      </c>
      <c r="AE73" s="22">
        <v>13863.967932768008</v>
      </c>
      <c r="AF73" s="23">
        <v>8405.9977821200009</v>
      </c>
      <c r="AG73" s="21">
        <v>139399.5616000001</v>
      </c>
      <c r="AH73" s="22">
        <v>14816.779402464001</v>
      </c>
      <c r="AI73" s="23">
        <v>9442.8032630479829</v>
      </c>
      <c r="AJ73" s="21">
        <v>139868.71599999987</v>
      </c>
      <c r="AK73" s="22">
        <v>15304.434904719994</v>
      </c>
      <c r="AL73" s="23">
        <v>10569.343720704001</v>
      </c>
      <c r="AM73" s="21">
        <v>136651.53199999986</v>
      </c>
      <c r="AN73" s="22">
        <v>14952.410631440007</v>
      </c>
      <c r="AO73" s="23">
        <v>10305.074302928011</v>
      </c>
      <c r="AP73" s="21">
        <v>141596.92960000018</v>
      </c>
      <c r="AQ73" s="22">
        <v>15493.536036831994</v>
      </c>
      <c r="AR73" s="23">
        <v>10053.479919200003</v>
      </c>
      <c r="AS73" s="21">
        <v>136389.38559999989</v>
      </c>
      <c r="AT73" s="22">
        <v>14923.726572351999</v>
      </c>
      <c r="AU73" s="23">
        <v>9405.4566859439965</v>
      </c>
      <c r="AV73" s="21">
        <v>112062.72479999995</v>
      </c>
      <c r="AW73" s="22">
        <v>12962.295377615977</v>
      </c>
      <c r="AX73" s="23">
        <v>8932.8256949280039</v>
      </c>
    </row>
    <row r="74" spans="1:50" x14ac:dyDescent="0.25">
      <c r="A74" s="16">
        <v>71</v>
      </c>
      <c r="B74" s="17" t="s">
        <v>697</v>
      </c>
      <c r="C74" s="160">
        <v>15</v>
      </c>
      <c r="D74" s="79">
        <v>0.84</v>
      </c>
      <c r="E74" s="79" t="s">
        <v>293</v>
      </c>
      <c r="F74" s="74">
        <v>40234</v>
      </c>
      <c r="G74" s="74">
        <v>40234</v>
      </c>
      <c r="H74" s="72" t="s">
        <v>344</v>
      </c>
      <c r="I74" s="70">
        <f t="shared" si="8"/>
        <v>6702987</v>
      </c>
      <c r="J74" s="18">
        <f t="shared" si="9"/>
        <v>666262.02756419987</v>
      </c>
      <c r="K74" s="19">
        <f t="shared" si="11"/>
        <v>9.939778005897966E-2</v>
      </c>
      <c r="L74" s="11">
        <f t="shared" si="10"/>
        <v>425031.4235057999</v>
      </c>
      <c r="M74" s="12">
        <v>33313.110000000008</v>
      </c>
      <c r="N74" s="129">
        <f t="shared" si="12"/>
        <v>391718.31350579992</v>
      </c>
      <c r="O74" s="21">
        <v>586252.43999999936</v>
      </c>
      <c r="P74" s="22">
        <v>67559.731185599943</v>
      </c>
      <c r="Q74" s="23">
        <v>38341.701000599962</v>
      </c>
      <c r="R74" s="21">
        <v>549735.35999999952</v>
      </c>
      <c r="S74" s="22">
        <v>60333.455760000033</v>
      </c>
      <c r="T74" s="23">
        <v>44088.034018799975</v>
      </c>
      <c r="U74" s="21">
        <v>582828.66000000038</v>
      </c>
      <c r="V74" s="22">
        <v>60771.544378200029</v>
      </c>
      <c r="W74" s="23">
        <v>43387.222507800012</v>
      </c>
      <c r="X74" s="21">
        <v>566810.04000000027</v>
      </c>
      <c r="Y74" s="22">
        <v>55989.495751200004</v>
      </c>
      <c r="Z74" s="23">
        <v>38623.743229799991</v>
      </c>
      <c r="AA74" s="21">
        <v>565114.50000000012</v>
      </c>
      <c r="AB74" s="22">
        <v>52719.53170499995</v>
      </c>
      <c r="AC74" s="23">
        <v>34284.462202199968</v>
      </c>
      <c r="AD74" s="21">
        <v>515386.56</v>
      </c>
      <c r="AE74" s="22">
        <v>46668.253008000007</v>
      </c>
      <c r="AF74" s="23">
        <v>25814.928210599992</v>
      </c>
      <c r="AG74" s="21">
        <v>531665.22000000009</v>
      </c>
      <c r="AH74" s="22">
        <v>49599.048373799938</v>
      </c>
      <c r="AI74" s="23">
        <v>29424.764286599991</v>
      </c>
      <c r="AJ74" s="21">
        <v>541425.30000000016</v>
      </c>
      <c r="AK74" s="22">
        <v>51998.485812000064</v>
      </c>
      <c r="AL74" s="23">
        <v>33666.154479600009</v>
      </c>
      <c r="AM74" s="21">
        <v>547313.45999999973</v>
      </c>
      <c r="AN74" s="22">
        <v>52563.984698399981</v>
      </c>
      <c r="AO74" s="23">
        <v>33983.112866399999</v>
      </c>
      <c r="AP74" s="21">
        <v>559390.85999999975</v>
      </c>
      <c r="AQ74" s="22">
        <v>53723.898194399968</v>
      </c>
      <c r="AR74" s="23">
        <v>32184.312351000008</v>
      </c>
      <c r="AS74" s="21">
        <v>571277.28000000026</v>
      </c>
      <c r="AT74" s="22">
        <v>54865.469971199927</v>
      </c>
      <c r="AU74" s="23">
        <v>31749.848822999978</v>
      </c>
      <c r="AV74" s="21">
        <v>585787.31999999983</v>
      </c>
      <c r="AW74" s="22">
        <v>59469.128726399969</v>
      </c>
      <c r="AX74" s="23">
        <v>39483.139529400032</v>
      </c>
    </row>
    <row r="75" spans="1:50" x14ac:dyDescent="0.25">
      <c r="A75" s="16">
        <v>72</v>
      </c>
      <c r="B75" s="17" t="s">
        <v>697</v>
      </c>
      <c r="C75" s="160">
        <v>13</v>
      </c>
      <c r="D75" s="79">
        <v>0.2</v>
      </c>
      <c r="E75" s="79" t="s">
        <v>293</v>
      </c>
      <c r="F75" s="74">
        <v>41025</v>
      </c>
      <c r="G75" s="74">
        <v>41064</v>
      </c>
      <c r="H75" s="72" t="s">
        <v>345</v>
      </c>
      <c r="I75" s="70">
        <f t="shared" si="8"/>
        <v>1621105.0799999998</v>
      </c>
      <c r="J75" s="18">
        <f t="shared" si="9"/>
        <v>183537.62118351992</v>
      </c>
      <c r="K75" s="19">
        <f t="shared" si="11"/>
        <v>0.11321759671712332</v>
      </c>
      <c r="L75" s="11">
        <f t="shared" si="10"/>
        <v>124905.09815143998</v>
      </c>
      <c r="M75" s="12">
        <v>9176.8900000000012</v>
      </c>
      <c r="N75" s="129">
        <f t="shared" si="12"/>
        <v>115728.20815143998</v>
      </c>
      <c r="O75" s="21">
        <v>142407.87999999992</v>
      </c>
      <c r="P75" s="22">
        <v>18698.154643999991</v>
      </c>
      <c r="Q75" s="23">
        <v>11583.527332959997</v>
      </c>
      <c r="R75" s="21">
        <v>132953.08799999987</v>
      </c>
      <c r="S75" s="22">
        <v>16625.783654399977</v>
      </c>
      <c r="T75" s="23">
        <v>12680.728966479997</v>
      </c>
      <c r="U75" s="21">
        <v>141393.07199999975</v>
      </c>
      <c r="V75" s="22">
        <v>16796.083022879975</v>
      </c>
      <c r="W75" s="23">
        <v>12576.467694319994</v>
      </c>
      <c r="X75" s="21">
        <v>137552.45600000015</v>
      </c>
      <c r="Y75" s="22">
        <v>15480.153398239985</v>
      </c>
      <c r="Z75" s="23">
        <v>11258.518408159998</v>
      </c>
      <c r="AA75" s="21">
        <v>139574.01599999992</v>
      </c>
      <c r="AB75" s="22">
        <v>14835.322160639969</v>
      </c>
      <c r="AC75" s="23">
        <v>10265.549695839991</v>
      </c>
      <c r="AD75" s="21">
        <v>128545.11199999991</v>
      </c>
      <c r="AE75" s="22">
        <v>13260.71375391999</v>
      </c>
      <c r="AF75" s="23">
        <v>7999.3358295999951</v>
      </c>
      <c r="AG75" s="21">
        <v>130005.21600000001</v>
      </c>
      <c r="AH75" s="22">
        <v>13818.254408639987</v>
      </c>
      <c r="AI75" s="23">
        <v>8780.5019739999898</v>
      </c>
      <c r="AJ75" s="21">
        <v>126613.16800000011</v>
      </c>
      <c r="AK75" s="22">
        <v>13854.012842560003</v>
      </c>
      <c r="AL75" s="23">
        <v>9523.071485360002</v>
      </c>
      <c r="AM75" s="21">
        <v>126385.79999999994</v>
      </c>
      <c r="AN75" s="22">
        <v>13829.134236000002</v>
      </c>
      <c r="AO75" s="23">
        <v>9524.0062676799971</v>
      </c>
      <c r="AP75" s="21">
        <v>141752.72000000006</v>
      </c>
      <c r="AQ75" s="22">
        <v>15510.582622399979</v>
      </c>
      <c r="AR75" s="23">
        <v>10057.46634320002</v>
      </c>
      <c r="AS75" s="21">
        <v>136831.22400000025</v>
      </c>
      <c r="AT75" s="22">
        <v>14972.072530079999</v>
      </c>
      <c r="AU75" s="23">
        <v>9438.4359020800075</v>
      </c>
      <c r="AV75" s="21">
        <v>137091.32799999989</v>
      </c>
      <c r="AW75" s="22">
        <v>15857.353909760033</v>
      </c>
      <c r="AX75" s="23">
        <v>11217.488251759998</v>
      </c>
    </row>
    <row r="76" spans="1:50" x14ac:dyDescent="0.25">
      <c r="A76" s="16">
        <v>73</v>
      </c>
      <c r="B76" s="17" t="s">
        <v>698</v>
      </c>
      <c r="C76" s="160">
        <v>382</v>
      </c>
      <c r="D76" s="79">
        <v>1.6719999999999999</v>
      </c>
      <c r="E76" s="79" t="s">
        <v>293</v>
      </c>
      <c r="F76" s="81">
        <v>41898</v>
      </c>
      <c r="G76" s="81">
        <v>41898</v>
      </c>
      <c r="H76" s="72" t="s">
        <v>596</v>
      </c>
      <c r="I76" s="70">
        <f t="shared" si="8"/>
        <v>12376999.999999994</v>
      </c>
      <c r="J76" s="18">
        <f t="shared" si="9"/>
        <v>1083840.8682439998</v>
      </c>
      <c r="K76" s="19">
        <f t="shared" si="11"/>
        <v>8.7568947906924155E-2</v>
      </c>
      <c r="L76" s="11">
        <f t="shared" si="10"/>
        <v>635731.02544400038</v>
      </c>
      <c r="M76" s="12">
        <v>54192.06</v>
      </c>
      <c r="N76" s="129">
        <f t="shared" si="12"/>
        <v>581538.96544400044</v>
      </c>
      <c r="O76" s="21">
        <v>1085754.7999999993</v>
      </c>
      <c r="P76" s="22">
        <v>111648.16608399984</v>
      </c>
      <c r="Q76" s="23">
        <v>56123.09240400001</v>
      </c>
      <c r="R76" s="21">
        <v>1135561.2000000007</v>
      </c>
      <c r="S76" s="22">
        <v>110808.06189599886</v>
      </c>
      <c r="T76" s="23">
        <v>77145.415972000032</v>
      </c>
      <c r="U76" s="21">
        <v>1181480.8000000007</v>
      </c>
      <c r="V76" s="22">
        <v>109097.93707200031</v>
      </c>
      <c r="W76" s="23">
        <v>73798.189564000044</v>
      </c>
      <c r="X76" s="21">
        <v>1153229.5999999999</v>
      </c>
      <c r="Y76" s="22">
        <v>100446.29815999995</v>
      </c>
      <c r="Z76" s="23">
        <v>65186.517563999965</v>
      </c>
      <c r="AA76" s="21">
        <v>1132722.3999999983</v>
      </c>
      <c r="AB76" s="22">
        <v>92713.328440000027</v>
      </c>
      <c r="AC76" s="23">
        <v>56257.25248799994</v>
      </c>
      <c r="AD76" s="21">
        <v>663153.60000000009</v>
      </c>
      <c r="AE76" s="22">
        <v>52541.659728000021</v>
      </c>
      <c r="AF76" s="23">
        <v>23532.417384000026</v>
      </c>
      <c r="AG76" s="21">
        <v>1206308.3999999985</v>
      </c>
      <c r="AH76" s="22">
        <v>98736.342540000231</v>
      </c>
      <c r="AI76" s="23">
        <v>52445.643148000054</v>
      </c>
      <c r="AJ76" s="21">
        <v>1200335.1999999981</v>
      </c>
      <c r="AK76" s="22">
        <v>101392.31434400033</v>
      </c>
      <c r="AL76" s="23">
        <v>60913.324884000016</v>
      </c>
      <c r="AM76" s="21">
        <v>1145807.9999999984</v>
      </c>
      <c r="AN76" s="22">
        <v>96786.401760000022</v>
      </c>
      <c r="AO76" s="23">
        <v>57788.003995999934</v>
      </c>
      <c r="AP76" s="21">
        <v>1139099.9999999998</v>
      </c>
      <c r="AQ76" s="22">
        <v>96219.777000000191</v>
      </c>
      <c r="AR76" s="23">
        <v>52525.600531999989</v>
      </c>
      <c r="AS76" s="21">
        <v>1180031.5999999968</v>
      </c>
      <c r="AT76" s="22">
        <v>99677.269251999649</v>
      </c>
      <c r="AU76" s="23">
        <v>51908.936928000039</v>
      </c>
      <c r="AV76" s="21">
        <v>153514.40000000488</v>
      </c>
      <c r="AW76" s="22">
        <v>13773.31196800044</v>
      </c>
      <c r="AX76" s="23">
        <v>8106.6305800002592</v>
      </c>
    </row>
    <row r="77" spans="1:50" x14ac:dyDescent="0.25">
      <c r="A77" s="16">
        <v>74</v>
      </c>
      <c r="B77" s="17" t="s">
        <v>698</v>
      </c>
      <c r="C77" s="160">
        <v>16</v>
      </c>
      <c r="D77" s="79">
        <v>3.9</v>
      </c>
      <c r="E77" s="79" t="s">
        <v>293</v>
      </c>
      <c r="F77" s="74">
        <v>41381</v>
      </c>
      <c r="G77" s="74">
        <v>41381</v>
      </c>
      <c r="H77" s="72" t="s">
        <v>346</v>
      </c>
      <c r="I77" s="70">
        <f t="shared" si="8"/>
        <v>28917064.199999981</v>
      </c>
      <c r="J77" s="18">
        <f t="shared" si="9"/>
        <v>2442234.7162650116</v>
      </c>
      <c r="K77" s="19">
        <f t="shared" si="11"/>
        <v>8.4456523642016654E-2</v>
      </c>
      <c r="L77" s="11">
        <f t="shared" si="10"/>
        <v>1411650.2773170008</v>
      </c>
      <c r="M77" s="12">
        <v>122111.73999999999</v>
      </c>
      <c r="N77" s="129">
        <f t="shared" si="12"/>
        <v>1289538.5373170008</v>
      </c>
      <c r="O77" s="21">
        <v>2715964.7999999817</v>
      </c>
      <c r="P77" s="22">
        <v>267359.57491199783</v>
      </c>
      <c r="Q77" s="23">
        <v>132874.28659800009</v>
      </c>
      <c r="R77" s="21">
        <v>2620593.299999983</v>
      </c>
      <c r="S77" s="22">
        <v>244815.82608600403</v>
      </c>
      <c r="T77" s="23">
        <v>167228.95355100001</v>
      </c>
      <c r="U77" s="21">
        <v>2763383.100000015</v>
      </c>
      <c r="V77" s="22">
        <v>244283.06604000236</v>
      </c>
      <c r="W77" s="23">
        <v>161908.72441200036</v>
      </c>
      <c r="X77" s="21">
        <v>2397795.2999999993</v>
      </c>
      <c r="Y77" s="22">
        <v>199928.1721140008</v>
      </c>
      <c r="Z77" s="23">
        <v>127139.95296</v>
      </c>
      <c r="AA77" s="21">
        <v>2197656.5999999973</v>
      </c>
      <c r="AB77" s="22">
        <v>172208.37117600086</v>
      </c>
      <c r="AC77" s="23">
        <v>99974.655668999956</v>
      </c>
      <c r="AD77" s="21">
        <v>1964552.399999999</v>
      </c>
      <c r="AE77" s="22">
        <v>149011.29954000012</v>
      </c>
      <c r="AF77" s="23">
        <v>74037.474029999998</v>
      </c>
      <c r="AG77" s="21">
        <v>1018709.3999999997</v>
      </c>
      <c r="AH77" s="22">
        <v>79826.068583999862</v>
      </c>
      <c r="AI77" s="23">
        <v>44227.215180000036</v>
      </c>
      <c r="AJ77" s="21">
        <v>2462794.7999999966</v>
      </c>
      <c r="AK77" s="22">
        <v>199166.21547599984</v>
      </c>
      <c r="AL77" s="23">
        <v>114812.1330689999</v>
      </c>
      <c r="AM77" s="21">
        <v>2615168.7000000002</v>
      </c>
      <c r="AN77" s="22">
        <v>211488.69276900135</v>
      </c>
      <c r="AO77" s="23">
        <v>122126.84599199994</v>
      </c>
      <c r="AP77" s="21">
        <v>2609340.2999999998</v>
      </c>
      <c r="AQ77" s="22">
        <v>211017.35006100161</v>
      </c>
      <c r="AR77" s="23">
        <v>110967.88598100001</v>
      </c>
      <c r="AS77" s="21">
        <v>2719994.4000000078</v>
      </c>
      <c r="AT77" s="22">
        <v>219965.9471280009</v>
      </c>
      <c r="AU77" s="23">
        <v>109839.29823900014</v>
      </c>
      <c r="AV77" s="21">
        <v>2831111.100000002</v>
      </c>
      <c r="AW77" s="22">
        <v>243164.13237900203</v>
      </c>
      <c r="AX77" s="23">
        <v>146512.85163600012</v>
      </c>
    </row>
    <row r="78" spans="1:50" x14ac:dyDescent="0.25">
      <c r="A78" s="16">
        <v>75</v>
      </c>
      <c r="B78" s="17" t="s">
        <v>639</v>
      </c>
      <c r="C78" s="160">
        <v>20</v>
      </c>
      <c r="D78" s="79">
        <v>2.33</v>
      </c>
      <c r="E78" s="79" t="s">
        <v>293</v>
      </c>
      <c r="F78" s="74">
        <v>39965</v>
      </c>
      <c r="G78" s="74">
        <v>39972</v>
      </c>
      <c r="H78" s="72" t="s">
        <v>347</v>
      </c>
      <c r="I78" s="70">
        <f t="shared" si="8"/>
        <v>14915104.500000006</v>
      </c>
      <c r="J78" s="18">
        <f t="shared" si="9"/>
        <v>1301363.4144509998</v>
      </c>
      <c r="K78" s="19">
        <f t="shared" si="11"/>
        <v>8.7251377585118445E-2</v>
      </c>
      <c r="L78" s="11">
        <f t="shared" si="10"/>
        <v>767845.51393349993</v>
      </c>
      <c r="M78" s="12">
        <v>65068.189999999988</v>
      </c>
      <c r="N78" s="129">
        <f t="shared" si="12"/>
        <v>702777.32393349998</v>
      </c>
      <c r="O78" s="21">
        <v>1639153.0499999991</v>
      </c>
      <c r="P78" s="22">
        <v>165865.89712949982</v>
      </c>
      <c r="Q78" s="23">
        <v>84074.040046500028</v>
      </c>
      <c r="R78" s="21">
        <v>1556828.3250000004</v>
      </c>
      <c r="S78" s="22">
        <v>149502.22404974996</v>
      </c>
      <c r="T78" s="23">
        <v>103273.02809400002</v>
      </c>
      <c r="U78" s="21">
        <v>1608464.5499999998</v>
      </c>
      <c r="V78" s="22">
        <v>146161.17365850005</v>
      </c>
      <c r="W78" s="23">
        <v>98079.50103299995</v>
      </c>
      <c r="X78" s="21">
        <v>1572161.7750000013</v>
      </c>
      <c r="Y78" s="22">
        <v>134749.98573525</v>
      </c>
      <c r="Z78" s="23">
        <v>86571.631686749999</v>
      </c>
      <c r="AA78" s="21">
        <v>1118024.9249999996</v>
      </c>
      <c r="AB78" s="22">
        <v>90056.907708749961</v>
      </c>
      <c r="AC78" s="23">
        <v>53096.345514000066</v>
      </c>
      <c r="AD78" s="21">
        <v>798626.32500000007</v>
      </c>
      <c r="AE78" s="22">
        <v>62268.89456025009</v>
      </c>
      <c r="AF78" s="23">
        <v>30281.706605999982</v>
      </c>
      <c r="AG78" s="21">
        <v>1032141.8250000015</v>
      </c>
      <c r="AH78" s="22">
        <v>83139.024003749961</v>
      </c>
      <c r="AI78" s="23">
        <v>44677.849376250066</v>
      </c>
      <c r="AJ78" s="21">
        <v>1083921.3000000005</v>
      </c>
      <c r="AK78" s="22">
        <v>90106.377669000009</v>
      </c>
      <c r="AL78" s="23">
        <v>52857.159750000043</v>
      </c>
      <c r="AM78" s="21">
        <v>1207741.0500000005</v>
      </c>
      <c r="AN78" s="22">
        <v>100399.51348649993</v>
      </c>
      <c r="AO78" s="23">
        <v>58421.141686499985</v>
      </c>
      <c r="AP78" s="21">
        <v>1566581.7750000004</v>
      </c>
      <c r="AQ78" s="22">
        <v>130229.9429557501</v>
      </c>
      <c r="AR78" s="23">
        <v>69990.555491249921</v>
      </c>
      <c r="AS78" s="21">
        <v>772692.75</v>
      </c>
      <c r="AT78" s="22">
        <v>64233.948307499981</v>
      </c>
      <c r="AU78" s="23">
        <v>33083.501892750028</v>
      </c>
      <c r="AV78" s="21">
        <v>958766.85000000068</v>
      </c>
      <c r="AW78" s="22">
        <v>84649.525186500076</v>
      </c>
      <c r="AX78" s="23">
        <v>53439.052756499972</v>
      </c>
    </row>
    <row r="79" spans="1:50" x14ac:dyDescent="0.25">
      <c r="A79" s="16">
        <v>76</v>
      </c>
      <c r="B79" s="17" t="s">
        <v>639</v>
      </c>
      <c r="C79" s="160">
        <v>19</v>
      </c>
      <c r="D79" s="79">
        <v>0.5</v>
      </c>
      <c r="E79" s="79" t="s">
        <v>293</v>
      </c>
      <c r="F79" s="74">
        <v>37935</v>
      </c>
      <c r="G79" s="74">
        <v>39173</v>
      </c>
      <c r="H79" s="72" t="s">
        <v>348</v>
      </c>
      <c r="I79" s="70">
        <f t="shared" si="8"/>
        <v>3389004.7000000007</v>
      </c>
      <c r="J79" s="18">
        <f t="shared" si="9"/>
        <v>349275.16076020006</v>
      </c>
      <c r="K79" s="19">
        <f t="shared" si="11"/>
        <v>0.10306127954328302</v>
      </c>
      <c r="L79" s="11">
        <f t="shared" si="10"/>
        <v>226608.73090320008</v>
      </c>
      <c r="M79" s="12">
        <v>17463.75</v>
      </c>
      <c r="N79" s="129">
        <f t="shared" si="12"/>
        <v>209144.98090320008</v>
      </c>
      <c r="O79" s="21">
        <v>326350.63999999966</v>
      </c>
      <c r="P79" s="22">
        <v>38714.976423200016</v>
      </c>
      <c r="Q79" s="23">
        <v>22435.919446399992</v>
      </c>
      <c r="R79" s="21">
        <v>317269.14000000025</v>
      </c>
      <c r="S79" s="22">
        <v>35845.067437200007</v>
      </c>
      <c r="T79" s="23">
        <v>26474.773475800019</v>
      </c>
      <c r="U79" s="21">
        <v>344352.82000000065</v>
      </c>
      <c r="V79" s="22">
        <v>36959.388170600054</v>
      </c>
      <c r="W79" s="23">
        <v>26698.063213399982</v>
      </c>
      <c r="X79" s="21">
        <v>310589.72000000038</v>
      </c>
      <c r="Y79" s="22">
        <v>31580.76272960001</v>
      </c>
      <c r="Z79" s="23">
        <v>22046.031303400032</v>
      </c>
      <c r="AA79" s="21">
        <v>254736.32000000004</v>
      </c>
      <c r="AB79" s="22">
        <v>24462.328809599989</v>
      </c>
      <c r="AC79" s="23">
        <v>16075.235037200011</v>
      </c>
      <c r="AD79" s="21">
        <v>204968.49999999991</v>
      </c>
      <c r="AE79" s="22">
        <v>19105.113884999966</v>
      </c>
      <c r="AF79" s="23">
        <v>10676.416259800013</v>
      </c>
      <c r="AG79" s="21">
        <v>201567.01999999996</v>
      </c>
      <c r="AH79" s="22">
        <v>19356.480930599981</v>
      </c>
      <c r="AI79" s="23">
        <v>11440.945883600003</v>
      </c>
      <c r="AJ79" s="21">
        <v>201708.13999999993</v>
      </c>
      <c r="AK79" s="22">
        <v>19940.866720400008</v>
      </c>
      <c r="AL79" s="23">
        <v>13015.090977400019</v>
      </c>
      <c r="AM79" s="21">
        <v>229150.89999999959</v>
      </c>
      <c r="AN79" s="22">
        <v>22653.857974000006</v>
      </c>
      <c r="AO79" s="23">
        <v>14661.773671200011</v>
      </c>
      <c r="AP79" s="21">
        <v>315645.10000000009</v>
      </c>
      <c r="AQ79" s="22">
        <v>31204.674585999979</v>
      </c>
      <c r="AR79" s="23">
        <v>19066.288806799988</v>
      </c>
      <c r="AS79" s="21">
        <v>335189.8</v>
      </c>
      <c r="AT79" s="22">
        <v>33136.863627999999</v>
      </c>
      <c r="AU79" s="23">
        <v>19576.91846740001</v>
      </c>
      <c r="AV79" s="21">
        <v>347476.60000000009</v>
      </c>
      <c r="AW79" s="22">
        <v>36314.779465999993</v>
      </c>
      <c r="AX79" s="23">
        <v>24441.274360800006</v>
      </c>
    </row>
    <row r="80" spans="1:50" x14ac:dyDescent="0.25">
      <c r="A80" s="16">
        <v>77</v>
      </c>
      <c r="B80" s="17" t="s">
        <v>699</v>
      </c>
      <c r="C80" s="160">
        <v>245</v>
      </c>
      <c r="D80" s="79">
        <v>0.2</v>
      </c>
      <c r="E80" s="79" t="s">
        <v>293</v>
      </c>
      <c r="F80" s="74">
        <v>41418</v>
      </c>
      <c r="G80" s="74">
        <v>41418</v>
      </c>
      <c r="H80" s="72" t="s">
        <v>597</v>
      </c>
      <c r="I80" s="70">
        <f t="shared" si="8"/>
        <v>963021.67040000006</v>
      </c>
      <c r="J80" s="18">
        <f t="shared" si="9"/>
        <v>111811.41666454398</v>
      </c>
      <c r="K80" s="19">
        <f t="shared" si="11"/>
        <v>0.11610477739104465</v>
      </c>
      <c r="L80" s="11">
        <f t="shared" si="10"/>
        <v>76759.657284600005</v>
      </c>
      <c r="M80" s="12">
        <v>16771.72</v>
      </c>
      <c r="N80" s="129">
        <f t="shared" si="12"/>
        <v>59987.937284600004</v>
      </c>
      <c r="O80" s="21">
        <v>141743.19839999999</v>
      </c>
      <c r="P80" s="22">
        <v>18610.881949920004</v>
      </c>
      <c r="Q80" s="23">
        <v>11536.977315511991</v>
      </c>
      <c r="R80" s="21">
        <v>93722.476000000053</v>
      </c>
      <c r="S80" s="22">
        <v>11719.995623800009</v>
      </c>
      <c r="T80" s="23">
        <v>8797.6278073999965</v>
      </c>
      <c r="U80" s="21">
        <v>141459.54480000003</v>
      </c>
      <c r="V80" s="22">
        <v>16803.979326791985</v>
      </c>
      <c r="W80" s="23">
        <v>12597.13970639201</v>
      </c>
      <c r="X80" s="21">
        <v>3217.2431999999999</v>
      </c>
      <c r="Y80" s="22">
        <v>362.06854972799994</v>
      </c>
      <c r="Z80" s="23">
        <v>266.76264838400004</v>
      </c>
      <c r="AA80" s="21">
        <v>70305.011200000008</v>
      </c>
      <c r="AB80" s="22">
        <v>7472.7196404479973</v>
      </c>
      <c r="AC80" s="23">
        <v>5356.9800598240017</v>
      </c>
      <c r="AD80" s="21">
        <v>0</v>
      </c>
      <c r="AE80" s="22">
        <v>0</v>
      </c>
      <c r="AF80" s="23">
        <v>0</v>
      </c>
      <c r="AG80" s="21">
        <v>0</v>
      </c>
      <c r="AH80" s="22">
        <v>0</v>
      </c>
      <c r="AI80" s="23">
        <v>0</v>
      </c>
      <c r="AJ80" s="21">
        <v>63515.892000000014</v>
      </c>
      <c r="AK80" s="22">
        <v>6949.9089026399915</v>
      </c>
      <c r="AL80" s="23">
        <v>4835.1815955120001</v>
      </c>
      <c r="AM80" s="21">
        <v>118002.20239999991</v>
      </c>
      <c r="AN80" s="22">
        <v>12911.800986607994</v>
      </c>
      <c r="AO80" s="23">
        <v>8902.3839396240019</v>
      </c>
      <c r="AP80" s="21">
        <v>74375.127999999997</v>
      </c>
      <c r="AQ80" s="22">
        <v>8138.1265057600067</v>
      </c>
      <c r="AR80" s="23">
        <v>5267.3565468480019</v>
      </c>
      <c r="AS80" s="21">
        <v>135736.50080000013</v>
      </c>
      <c r="AT80" s="22">
        <v>14852.287917535999</v>
      </c>
      <c r="AU80" s="23">
        <v>9346.5779892959963</v>
      </c>
      <c r="AV80" s="21">
        <v>120944.4735999999</v>
      </c>
      <c r="AW80" s="22">
        <v>13989.647261312</v>
      </c>
      <c r="AX80" s="23">
        <v>9852.6696758080016</v>
      </c>
    </row>
    <row r="81" spans="1:50" x14ac:dyDescent="0.25">
      <c r="A81" s="16">
        <v>78</v>
      </c>
      <c r="B81" s="17" t="s">
        <v>700</v>
      </c>
      <c r="C81" s="160">
        <v>248</v>
      </c>
      <c r="D81" s="79">
        <v>1.56</v>
      </c>
      <c r="E81" s="79" t="s">
        <v>293</v>
      </c>
      <c r="F81" s="74">
        <v>41199</v>
      </c>
      <c r="G81" s="74">
        <v>41199</v>
      </c>
      <c r="H81" s="72" t="s">
        <v>349</v>
      </c>
      <c r="I81" s="70">
        <f t="shared" si="8"/>
        <v>6748649.2400000021</v>
      </c>
      <c r="J81" s="18">
        <f t="shared" si="9"/>
        <v>619029.50228120002</v>
      </c>
      <c r="K81" s="19">
        <f t="shared" si="11"/>
        <v>9.1726430025751315E-2</v>
      </c>
      <c r="L81" s="11">
        <f t="shared" si="10"/>
        <v>369648.2365128001</v>
      </c>
      <c r="M81" s="12">
        <v>92854.42</v>
      </c>
      <c r="N81" s="129">
        <f t="shared" si="12"/>
        <v>276793.81651280011</v>
      </c>
      <c r="O81" s="21">
        <v>1113603.1600000013</v>
      </c>
      <c r="P81" s="22">
        <v>114511.81294280017</v>
      </c>
      <c r="Q81" s="23">
        <v>58261.704492799916</v>
      </c>
      <c r="R81" s="21">
        <v>990732.48000000045</v>
      </c>
      <c r="S81" s="22">
        <v>96675.675398400024</v>
      </c>
      <c r="T81" s="23">
        <v>66824.017465200101</v>
      </c>
      <c r="U81" s="21">
        <v>1017946.2400000003</v>
      </c>
      <c r="V81" s="22">
        <v>93997.155801599976</v>
      </c>
      <c r="W81" s="23">
        <v>63297.702892400011</v>
      </c>
      <c r="X81" s="21">
        <v>790903.32000000053</v>
      </c>
      <c r="Y81" s="22">
        <v>68887.679171999946</v>
      </c>
      <c r="Z81" s="23">
        <v>44361.475525600064</v>
      </c>
      <c r="AA81" s="21">
        <v>12176.52</v>
      </c>
      <c r="AB81" s="22">
        <v>996.64816199999996</v>
      </c>
      <c r="AC81" s="23">
        <v>723.12250319999998</v>
      </c>
      <c r="AD81" s="21">
        <v>0</v>
      </c>
      <c r="AE81" s="22">
        <v>0</v>
      </c>
      <c r="AF81" s="23">
        <v>0</v>
      </c>
      <c r="AG81" s="21">
        <v>0</v>
      </c>
      <c r="AH81" s="22">
        <v>0</v>
      </c>
      <c r="AI81" s="23">
        <v>0</v>
      </c>
      <c r="AJ81" s="21">
        <v>0</v>
      </c>
      <c r="AK81" s="22">
        <v>0</v>
      </c>
      <c r="AL81" s="23">
        <v>0</v>
      </c>
      <c r="AM81" s="21">
        <v>0</v>
      </c>
      <c r="AN81" s="22">
        <v>0</v>
      </c>
      <c r="AO81" s="23">
        <v>0</v>
      </c>
      <c r="AP81" s="21">
        <v>790611.64000000071</v>
      </c>
      <c r="AQ81" s="22">
        <v>66782.965230799979</v>
      </c>
      <c r="AR81" s="23">
        <v>35693.976318800051</v>
      </c>
      <c r="AS81" s="21">
        <v>989355.11999999906</v>
      </c>
      <c r="AT81" s="22">
        <v>83570.826986399843</v>
      </c>
      <c r="AU81" s="23">
        <v>43011.438069999989</v>
      </c>
      <c r="AV81" s="21">
        <v>1043320.76</v>
      </c>
      <c r="AW81" s="22">
        <v>93606.738587200074</v>
      </c>
      <c r="AX81" s="23">
        <v>57474.7992448</v>
      </c>
    </row>
    <row r="82" spans="1:50" x14ac:dyDescent="0.25">
      <c r="A82" s="16">
        <v>79</v>
      </c>
      <c r="B82" s="17" t="s">
        <v>273</v>
      </c>
      <c r="C82" s="160">
        <v>250</v>
      </c>
      <c r="D82" s="79">
        <v>0.14000000000000001</v>
      </c>
      <c r="E82" s="79" t="s">
        <v>293</v>
      </c>
      <c r="F82" s="74">
        <v>40217</v>
      </c>
      <c r="G82" s="74">
        <v>40217</v>
      </c>
      <c r="H82" s="72" t="s">
        <v>350</v>
      </c>
      <c r="I82" s="70">
        <f t="shared" si="8"/>
        <v>427355.94</v>
      </c>
      <c r="J82" s="18">
        <f t="shared" si="9"/>
        <v>50102.831463480063</v>
      </c>
      <c r="K82" s="19">
        <f t="shared" si="11"/>
        <v>0.1172391132868776</v>
      </c>
      <c r="L82" s="11">
        <f t="shared" si="10"/>
        <v>33304.57387230001</v>
      </c>
      <c r="M82" s="12">
        <v>7515.42</v>
      </c>
      <c r="N82" s="129">
        <f t="shared" si="12"/>
        <v>25789.153872300012</v>
      </c>
      <c r="O82" s="21">
        <v>64534.841999999968</v>
      </c>
      <c r="P82" s="22">
        <v>8678.0002037399991</v>
      </c>
      <c r="Q82" s="23">
        <v>5006.776325640004</v>
      </c>
      <c r="R82" s="21">
        <v>25803.246000000006</v>
      </c>
      <c r="S82" s="22">
        <v>3304.3636827600003</v>
      </c>
      <c r="T82" s="23">
        <v>2508.9122914200002</v>
      </c>
      <c r="U82" s="21">
        <v>7508.2440000000015</v>
      </c>
      <c r="V82" s="22">
        <v>913.4529650399993</v>
      </c>
      <c r="W82" s="23">
        <v>686.70756378000033</v>
      </c>
      <c r="X82" s="21">
        <v>55547.435999999972</v>
      </c>
      <c r="Y82" s="22">
        <v>6402.3974733599916</v>
      </c>
      <c r="Z82" s="23">
        <v>4697.6193493200062</v>
      </c>
      <c r="AA82" s="21">
        <v>45319.974000000082</v>
      </c>
      <c r="AB82" s="22">
        <v>4933.0791699000119</v>
      </c>
      <c r="AC82" s="23">
        <v>3495.5171056200029</v>
      </c>
      <c r="AD82" s="21">
        <v>0</v>
      </c>
      <c r="AE82" s="22">
        <v>0</v>
      </c>
      <c r="AF82" s="23">
        <v>0</v>
      </c>
      <c r="AG82" s="21">
        <v>0</v>
      </c>
      <c r="AH82" s="22">
        <v>0</v>
      </c>
      <c r="AI82" s="23">
        <v>0</v>
      </c>
      <c r="AJ82" s="21">
        <v>0</v>
      </c>
      <c r="AK82" s="22">
        <v>0</v>
      </c>
      <c r="AL82" s="23">
        <v>0</v>
      </c>
      <c r="AM82" s="21">
        <v>22783.800000000032</v>
      </c>
      <c r="AN82" s="22">
        <v>2553.1526279999989</v>
      </c>
      <c r="AO82" s="23">
        <v>1787.6797700399984</v>
      </c>
      <c r="AP82" s="21">
        <v>76027.25999999998</v>
      </c>
      <c r="AQ82" s="22">
        <v>8519.6147556000178</v>
      </c>
      <c r="AR82" s="23">
        <v>5580.8722276799954</v>
      </c>
      <c r="AS82" s="21">
        <v>90785.316000000006</v>
      </c>
      <c r="AT82" s="22">
        <v>10173.40251096003</v>
      </c>
      <c r="AU82" s="23">
        <v>6470.3042008800003</v>
      </c>
      <c r="AV82" s="21">
        <v>39045.821999999971</v>
      </c>
      <c r="AW82" s="22">
        <v>4625.368074120006</v>
      </c>
      <c r="AX82" s="23">
        <v>3070.1850379200018</v>
      </c>
    </row>
    <row r="83" spans="1:50" x14ac:dyDescent="0.25">
      <c r="A83" s="16">
        <v>80</v>
      </c>
      <c r="B83" s="17" t="s">
        <v>274</v>
      </c>
      <c r="C83" s="160">
        <v>253</v>
      </c>
      <c r="D83" s="79">
        <v>1.9419999999999999</v>
      </c>
      <c r="E83" s="79" t="s">
        <v>293</v>
      </c>
      <c r="F83" s="74">
        <v>36917</v>
      </c>
      <c r="G83" s="74">
        <v>39114</v>
      </c>
      <c r="H83" s="72" t="s">
        <v>351</v>
      </c>
      <c r="I83" s="70">
        <f t="shared" si="8"/>
        <v>1840183.2000000002</v>
      </c>
      <c r="J83" s="18">
        <f t="shared" si="9"/>
        <v>160865.14221599992</v>
      </c>
      <c r="K83" s="19">
        <f t="shared" si="11"/>
        <v>8.7418003933521352E-2</v>
      </c>
      <c r="L83" s="11">
        <f t="shared" si="10"/>
        <v>94542.040051999968</v>
      </c>
      <c r="M83" s="12">
        <v>8043.25</v>
      </c>
      <c r="N83" s="129">
        <f t="shared" si="12"/>
        <v>86498.790051999968</v>
      </c>
      <c r="O83" s="21">
        <v>270087.20000000007</v>
      </c>
      <c r="P83" s="22">
        <v>27773.066775999974</v>
      </c>
      <c r="Q83" s="23">
        <v>14233.237439999995</v>
      </c>
      <c r="R83" s="21">
        <v>78258.399999999994</v>
      </c>
      <c r="S83" s="22">
        <v>7636.4546720000053</v>
      </c>
      <c r="T83" s="23">
        <v>5276.1120879999971</v>
      </c>
      <c r="U83" s="21">
        <v>222194.39999999985</v>
      </c>
      <c r="V83" s="22">
        <v>20517.430895999976</v>
      </c>
      <c r="W83" s="23">
        <v>13987.35229199999</v>
      </c>
      <c r="X83" s="21">
        <v>85711.20000000007</v>
      </c>
      <c r="Y83" s="22">
        <v>7465.4455199999993</v>
      </c>
      <c r="Z83" s="23">
        <v>4799.4382000000014</v>
      </c>
      <c r="AA83" s="21">
        <v>285509.20000000007</v>
      </c>
      <c r="AB83" s="22">
        <v>23368.928020000021</v>
      </c>
      <c r="AC83" s="23">
        <v>14339.00972</v>
      </c>
      <c r="AD83" s="21">
        <v>230237.2000000001</v>
      </c>
      <c r="AE83" s="22">
        <v>18241.693355999992</v>
      </c>
      <c r="AF83" s="23">
        <v>9213.1523759999945</v>
      </c>
      <c r="AG83" s="21">
        <v>221188.79999999981</v>
      </c>
      <c r="AH83" s="22">
        <v>18104.30328</v>
      </c>
      <c r="AI83" s="23">
        <v>9814.7943640000067</v>
      </c>
      <c r="AJ83" s="21">
        <v>209650.79999999987</v>
      </c>
      <c r="AK83" s="22">
        <v>17709.203075999976</v>
      </c>
      <c r="AL83" s="23">
        <v>10770.948547999995</v>
      </c>
      <c r="AM83" s="21">
        <v>237112.40000000008</v>
      </c>
      <c r="AN83" s="22">
        <v>20028.884428000001</v>
      </c>
      <c r="AO83" s="23">
        <v>12098.549120000001</v>
      </c>
      <c r="AP83" s="21">
        <v>233.60000000000002</v>
      </c>
      <c r="AQ83" s="22">
        <v>19.732192000000001</v>
      </c>
      <c r="AR83" s="23">
        <v>9.4459040000000005</v>
      </c>
      <c r="AS83" s="21">
        <v>0</v>
      </c>
      <c r="AT83" s="22">
        <v>0</v>
      </c>
      <c r="AU83" s="23">
        <v>0</v>
      </c>
      <c r="AV83" s="21">
        <v>0</v>
      </c>
      <c r="AW83" s="22">
        <v>0</v>
      </c>
      <c r="AX83" s="23">
        <v>0</v>
      </c>
    </row>
    <row r="84" spans="1:50" x14ac:dyDescent="0.25">
      <c r="A84" s="16">
        <v>81</v>
      </c>
      <c r="B84" s="17" t="s">
        <v>275</v>
      </c>
      <c r="C84" s="160">
        <v>255</v>
      </c>
      <c r="D84" s="79">
        <v>1.3</v>
      </c>
      <c r="E84" s="79" t="s">
        <v>293</v>
      </c>
      <c r="F84" s="74">
        <v>37939</v>
      </c>
      <c r="G84" s="74">
        <v>39173</v>
      </c>
      <c r="H84" s="72" t="s">
        <v>352</v>
      </c>
      <c r="I84" s="70">
        <f t="shared" si="8"/>
        <v>6814014.4000000013</v>
      </c>
      <c r="J84" s="18">
        <f t="shared" si="9"/>
        <v>623698.39400999993</v>
      </c>
      <c r="K84" s="19">
        <f t="shared" si="11"/>
        <v>9.1531710588988457E-2</v>
      </c>
      <c r="L84" s="11">
        <f t="shared" si="10"/>
        <v>372221.45883000013</v>
      </c>
      <c r="M84" s="12">
        <v>31184.93</v>
      </c>
      <c r="N84" s="129">
        <f t="shared" si="12"/>
        <v>341036.52883000014</v>
      </c>
      <c r="O84" s="21">
        <v>821802.99999999977</v>
      </c>
      <c r="P84" s="22">
        <v>86765.96073999998</v>
      </c>
      <c r="Q84" s="23">
        <v>45093.276639999996</v>
      </c>
      <c r="R84" s="21">
        <v>786049.20000000007</v>
      </c>
      <c r="S84" s="22">
        <v>78762.129839999936</v>
      </c>
      <c r="T84" s="23">
        <v>55160.642084000036</v>
      </c>
      <c r="U84" s="21">
        <v>731410.59999999986</v>
      </c>
      <c r="V84" s="22">
        <v>69345.038986000014</v>
      </c>
      <c r="W84" s="23">
        <v>47285.572966000014</v>
      </c>
      <c r="X84" s="21">
        <v>435728.80000000005</v>
      </c>
      <c r="Y84" s="22">
        <v>38967.22658400004</v>
      </c>
      <c r="Z84" s="23">
        <v>25442.836522000005</v>
      </c>
      <c r="AA84" s="21">
        <v>596477.59999999986</v>
      </c>
      <c r="AB84" s="22">
        <v>50127.97750400001</v>
      </c>
      <c r="AC84" s="23">
        <v>30147.887830000011</v>
      </c>
      <c r="AD84" s="21">
        <v>572453.60000000044</v>
      </c>
      <c r="AE84" s="22">
        <v>46569.100359999975</v>
      </c>
      <c r="AF84" s="23">
        <v>23446.412049999988</v>
      </c>
      <c r="AG84" s="21">
        <v>0</v>
      </c>
      <c r="AH84" s="22">
        <v>0</v>
      </c>
      <c r="AI84" s="23">
        <v>0</v>
      </c>
      <c r="AJ84" s="21">
        <v>57.2</v>
      </c>
      <c r="AK84" s="22">
        <v>4.9609560000000004</v>
      </c>
      <c r="AL84" s="23">
        <v>2.4784760000000001</v>
      </c>
      <c r="AM84" s="21">
        <v>571884.39999999991</v>
      </c>
      <c r="AN84" s="22">
        <v>49599.534012000026</v>
      </c>
      <c r="AO84" s="23">
        <v>29828.718618000061</v>
      </c>
      <c r="AP84" s="21">
        <v>775253.99999999953</v>
      </c>
      <c r="AQ84" s="22">
        <v>67237.779420000021</v>
      </c>
      <c r="AR84" s="23">
        <v>37317.745202000013</v>
      </c>
      <c r="AS84" s="21">
        <v>736640.80000000086</v>
      </c>
      <c r="AT84" s="22">
        <v>63888.856583999979</v>
      </c>
      <c r="AU84" s="23">
        <v>33485.804028000013</v>
      </c>
      <c r="AV84" s="21">
        <v>786255.20000000007</v>
      </c>
      <c r="AW84" s="22">
        <v>72429.829023999977</v>
      </c>
      <c r="AX84" s="23">
        <v>45010.08441400007</v>
      </c>
    </row>
    <row r="85" spans="1:50" x14ac:dyDescent="0.25">
      <c r="A85" s="16">
        <v>82</v>
      </c>
      <c r="B85" s="17" t="s">
        <v>276</v>
      </c>
      <c r="C85" s="160">
        <v>256</v>
      </c>
      <c r="D85" s="79">
        <v>3.99</v>
      </c>
      <c r="E85" s="79" t="s">
        <v>293</v>
      </c>
      <c r="F85" s="74">
        <v>39633</v>
      </c>
      <c r="G85" s="74">
        <v>39633</v>
      </c>
      <c r="H85" s="72" t="s">
        <v>353</v>
      </c>
      <c r="I85" s="70">
        <f t="shared" si="8"/>
        <v>17364907.997814018</v>
      </c>
      <c r="J85" s="18">
        <f t="shared" si="9"/>
        <v>1474489.5891341877</v>
      </c>
      <c r="K85" s="19">
        <f t="shared" si="11"/>
        <v>8.4912030015926593E-2</v>
      </c>
      <c r="L85" s="11">
        <f t="shared" si="10"/>
        <v>815160.17192151037</v>
      </c>
      <c r="M85" s="12">
        <v>73724.469999999987</v>
      </c>
      <c r="N85" s="129">
        <f t="shared" si="12"/>
        <v>741435.70192151039</v>
      </c>
      <c r="O85" s="21">
        <v>2491948.7996755987</v>
      </c>
      <c r="P85" s="22">
        <v>245307.43984006584</v>
      </c>
      <c r="Q85" s="23">
        <v>117006.55593678227</v>
      </c>
      <c r="R85" s="21">
        <v>1554572.7998040041</v>
      </c>
      <c r="S85" s="22">
        <v>145228.19095768957</v>
      </c>
      <c r="T85" s="23">
        <v>98989.238907512001</v>
      </c>
      <c r="U85" s="21">
        <v>1474193.5998158045</v>
      </c>
      <c r="V85" s="22">
        <v>130318.71422371651</v>
      </c>
      <c r="W85" s="23">
        <v>86758.063733155053</v>
      </c>
      <c r="X85" s="21">
        <v>92426.399988400051</v>
      </c>
      <c r="Y85" s="22">
        <v>7706.5132310328063</v>
      </c>
      <c r="Z85" s="23">
        <v>4803.0252153971705</v>
      </c>
      <c r="AA85" s="21">
        <v>1379760.7998208017</v>
      </c>
      <c r="AB85" s="22">
        <v>108118.05627395776</v>
      </c>
      <c r="AC85" s="23">
        <v>62083.368063950678</v>
      </c>
      <c r="AD85" s="21">
        <v>1377076.7998287007</v>
      </c>
      <c r="AE85" s="22">
        <v>104451.27526700692</v>
      </c>
      <c r="AF85" s="23">
        <v>48235.047162007904</v>
      </c>
      <c r="AG85" s="21">
        <v>1150036.7998632987</v>
      </c>
      <c r="AH85" s="22">
        <v>90116.883637288207</v>
      </c>
      <c r="AI85" s="23">
        <v>45099.959954634258</v>
      </c>
      <c r="AJ85" s="21">
        <v>1403511.9998301989</v>
      </c>
      <c r="AK85" s="22">
        <v>113502.01542626842</v>
      </c>
      <c r="AL85" s="23">
        <v>65969.241616019179</v>
      </c>
      <c r="AM85" s="21">
        <v>1471579.9998120989</v>
      </c>
      <c r="AN85" s="22">
        <v>119006.67458480447</v>
      </c>
      <c r="AO85" s="23">
        <v>68366.633975355304</v>
      </c>
      <c r="AP85" s="21">
        <v>1523834.3998141054</v>
      </c>
      <c r="AQ85" s="22">
        <v>123232.48791296661</v>
      </c>
      <c r="AR85" s="23">
        <v>64183.012248166488</v>
      </c>
      <c r="AS85" s="21">
        <v>1687778.3997816043</v>
      </c>
      <c r="AT85" s="22">
        <v>136490.63919033785</v>
      </c>
      <c r="AU85" s="23">
        <v>65605.748375529263</v>
      </c>
      <c r="AV85" s="21">
        <v>1758187.1997794034</v>
      </c>
      <c r="AW85" s="22">
        <v>151010.69858905254</v>
      </c>
      <c r="AX85" s="23">
        <v>88060.276733000806</v>
      </c>
    </row>
    <row r="86" spans="1:50" x14ac:dyDescent="0.25">
      <c r="A86" s="16">
        <v>83</v>
      </c>
      <c r="B86" s="17" t="s">
        <v>277</v>
      </c>
      <c r="C86" s="160">
        <v>259</v>
      </c>
      <c r="D86" s="79">
        <v>0.14000000000000001</v>
      </c>
      <c r="E86" s="79" t="s">
        <v>293</v>
      </c>
      <c r="F86" s="74">
        <v>41242</v>
      </c>
      <c r="G86" s="74">
        <v>41254</v>
      </c>
      <c r="H86" s="72" t="s">
        <v>354</v>
      </c>
      <c r="I86" s="70">
        <f t="shared" si="8"/>
        <v>544646.39159999974</v>
      </c>
      <c r="J86" s="18">
        <f t="shared" si="9"/>
        <v>66419.691226446012</v>
      </c>
      <c r="K86" s="19">
        <f t="shared" si="11"/>
        <v>0.12195011708665847</v>
      </c>
      <c r="L86" s="11">
        <f t="shared" si="10"/>
        <v>46725.619737557994</v>
      </c>
      <c r="M86" s="12">
        <v>9962.9500000000007</v>
      </c>
      <c r="N86" s="129">
        <f t="shared" si="12"/>
        <v>36762.669737557997</v>
      </c>
      <c r="O86" s="21">
        <v>95212.743000000046</v>
      </c>
      <c r="P86" s="22">
        <v>12803.257551210003</v>
      </c>
      <c r="Q86" s="23">
        <v>7994.7533488679974</v>
      </c>
      <c r="R86" s="21">
        <v>91804.219799999948</v>
      </c>
      <c r="S86" s="22">
        <v>11756.448387588011</v>
      </c>
      <c r="T86" s="23">
        <v>9033.7308531779945</v>
      </c>
      <c r="U86" s="21">
        <v>96638.308799999941</v>
      </c>
      <c r="V86" s="22">
        <v>11757.016648607998</v>
      </c>
      <c r="W86" s="23">
        <v>8878.3768356239962</v>
      </c>
      <c r="X86" s="21">
        <v>71454.017399999866</v>
      </c>
      <c r="Y86" s="22">
        <v>8235.790045523996</v>
      </c>
      <c r="Z86" s="23">
        <v>6041.5386825239993</v>
      </c>
      <c r="AA86" s="21">
        <v>0</v>
      </c>
      <c r="AB86" s="22">
        <v>0</v>
      </c>
      <c r="AC86" s="23">
        <v>0</v>
      </c>
      <c r="AD86" s="21">
        <v>0</v>
      </c>
      <c r="AE86" s="22">
        <v>0</v>
      </c>
      <c r="AF86" s="23">
        <v>0</v>
      </c>
      <c r="AG86" s="21">
        <v>0</v>
      </c>
      <c r="AH86" s="22">
        <v>0</v>
      </c>
      <c r="AI86" s="23">
        <v>0</v>
      </c>
      <c r="AJ86" s="21">
        <v>0</v>
      </c>
      <c r="AK86" s="22">
        <v>0</v>
      </c>
      <c r="AL86" s="23">
        <v>0</v>
      </c>
      <c r="AM86" s="21">
        <v>0</v>
      </c>
      <c r="AN86" s="22">
        <v>0</v>
      </c>
      <c r="AO86" s="23">
        <v>0</v>
      </c>
      <c r="AP86" s="21">
        <v>1620.7667999999999</v>
      </c>
      <c r="AQ86" s="22">
        <v>181.62312760800003</v>
      </c>
      <c r="AR86" s="23">
        <v>106.01828899200001</v>
      </c>
      <c r="AS86" s="21">
        <v>89845.88639999993</v>
      </c>
      <c r="AT86" s="22">
        <v>10068.130029984002</v>
      </c>
      <c r="AU86" s="23">
        <v>6407.4071806739985</v>
      </c>
      <c r="AV86" s="21">
        <v>98070.449400000085</v>
      </c>
      <c r="AW86" s="22">
        <v>11617.425435924</v>
      </c>
      <c r="AX86" s="23">
        <v>8263.7945476980076</v>
      </c>
    </row>
    <row r="87" spans="1:50" x14ac:dyDescent="0.25">
      <c r="A87" s="16">
        <v>84</v>
      </c>
      <c r="B87" s="28" t="s">
        <v>278</v>
      </c>
      <c r="C87" s="16">
        <v>260</v>
      </c>
      <c r="D87" s="79">
        <v>0.995</v>
      </c>
      <c r="E87" s="79" t="s">
        <v>293</v>
      </c>
      <c r="F87" s="74">
        <v>40791</v>
      </c>
      <c r="G87" s="74">
        <v>40791</v>
      </c>
      <c r="H87" s="72" t="s">
        <v>355</v>
      </c>
      <c r="I87" s="70">
        <f t="shared" si="8"/>
        <v>6864530.5</v>
      </c>
      <c r="J87" s="18">
        <f t="shared" si="9"/>
        <v>669173.04270499956</v>
      </c>
      <c r="K87" s="19">
        <f t="shared" si="11"/>
        <v>9.7482710974188189E-2</v>
      </c>
      <c r="L87" s="11">
        <f t="shared" si="10"/>
        <v>430410.32485749992</v>
      </c>
      <c r="M87" s="12">
        <v>45555.69</v>
      </c>
      <c r="N87" s="129">
        <f t="shared" si="12"/>
        <v>384854.63485749991</v>
      </c>
      <c r="O87" s="21">
        <v>41476.25</v>
      </c>
      <c r="P87" s="22">
        <v>4779.7230500000014</v>
      </c>
      <c r="Q87" s="23">
        <v>2142.6534074999995</v>
      </c>
      <c r="R87" s="21">
        <v>376543.5</v>
      </c>
      <c r="S87" s="22">
        <v>41325.649124999902</v>
      </c>
      <c r="T87" s="23">
        <v>30780.496164999975</v>
      </c>
      <c r="U87" s="21">
        <v>717990.75</v>
      </c>
      <c r="V87" s="22">
        <v>74864.895502500192</v>
      </c>
      <c r="W87" s="23">
        <v>53431.629624999965</v>
      </c>
      <c r="X87" s="21">
        <v>683765.25</v>
      </c>
      <c r="Y87" s="22">
        <v>67542.331394999579</v>
      </c>
      <c r="Z87" s="23">
        <v>46551.427872500004</v>
      </c>
      <c r="AA87" s="21">
        <v>691440.5</v>
      </c>
      <c r="AB87" s="22">
        <v>64504.484245000014</v>
      </c>
      <c r="AC87" s="23">
        <v>41833.266599999988</v>
      </c>
      <c r="AD87" s="21">
        <v>679735.5</v>
      </c>
      <c r="AE87" s="22">
        <v>61550.049525000009</v>
      </c>
      <c r="AF87" s="23">
        <v>33934.140319999991</v>
      </c>
      <c r="AG87" s="21">
        <v>720298.25</v>
      </c>
      <c r="AH87" s="22">
        <v>67196.62374250016</v>
      </c>
      <c r="AI87" s="23">
        <v>39613.076614999976</v>
      </c>
      <c r="AJ87" s="21">
        <v>710203.75</v>
      </c>
      <c r="AK87" s="22">
        <v>68207.968150000073</v>
      </c>
      <c r="AL87" s="23">
        <v>44256.143127500007</v>
      </c>
      <c r="AM87" s="21">
        <v>701984.25</v>
      </c>
      <c r="AN87" s="22">
        <v>67418.567369999975</v>
      </c>
      <c r="AO87" s="23">
        <v>43528.51810999999</v>
      </c>
      <c r="AP87" s="21">
        <v>240782.25</v>
      </c>
      <c r="AQ87" s="22">
        <v>23124.72729000001</v>
      </c>
      <c r="AR87" s="23">
        <v>13945.318587500004</v>
      </c>
      <c r="AS87" s="21">
        <v>611217.75</v>
      </c>
      <c r="AT87" s="22">
        <v>58701.352710000043</v>
      </c>
      <c r="AU87" s="23">
        <v>34162.999662500013</v>
      </c>
      <c r="AV87" s="21">
        <v>689092.5</v>
      </c>
      <c r="AW87" s="22">
        <v>69956.670599999736</v>
      </c>
      <c r="AX87" s="23">
        <v>46230.654764999992</v>
      </c>
    </row>
    <row r="88" spans="1:50" x14ac:dyDescent="0.25">
      <c r="A88" s="16">
        <v>85</v>
      </c>
      <c r="B88" s="28" t="s">
        <v>279</v>
      </c>
      <c r="C88" s="16">
        <v>267</v>
      </c>
      <c r="D88" s="79">
        <v>0.6</v>
      </c>
      <c r="E88" s="79" t="s">
        <v>293</v>
      </c>
      <c r="F88" s="74">
        <v>40742</v>
      </c>
      <c r="G88" s="74">
        <v>40742</v>
      </c>
      <c r="H88" s="72" t="s">
        <v>356</v>
      </c>
      <c r="I88" s="70">
        <f t="shared" si="8"/>
        <v>4742430.4600000009</v>
      </c>
      <c r="J88" s="18">
        <f t="shared" si="9"/>
        <v>485343.45620700042</v>
      </c>
      <c r="K88" s="19">
        <f t="shared" si="11"/>
        <v>0.10234065850846452</v>
      </c>
      <c r="L88" s="11">
        <f t="shared" si="10"/>
        <v>314800.84575180005</v>
      </c>
      <c r="M88" s="12">
        <v>24267.18</v>
      </c>
      <c r="N88" s="129">
        <f t="shared" si="12"/>
        <v>290533.66575180006</v>
      </c>
      <c r="O88" s="21">
        <v>437999.36000000045</v>
      </c>
      <c r="P88" s="22">
        <v>51959.864076800142</v>
      </c>
      <c r="Q88" s="23">
        <v>30234.058538599977</v>
      </c>
      <c r="R88" s="21">
        <v>414767.33999999962</v>
      </c>
      <c r="S88" s="22">
        <v>46860.414073199943</v>
      </c>
      <c r="T88" s="23">
        <v>34573.71452619999</v>
      </c>
      <c r="U88" s="21">
        <v>433301.1000000005</v>
      </c>
      <c r="V88" s="22">
        <v>46506.207063000169</v>
      </c>
      <c r="W88" s="23">
        <v>33599.570916999997</v>
      </c>
      <c r="X88" s="21">
        <v>409728.75999999937</v>
      </c>
      <c r="Y88" s="22">
        <v>41661.220316799925</v>
      </c>
      <c r="Z88" s="23">
        <v>29082.505771000015</v>
      </c>
      <c r="AA88" s="21">
        <v>277858.74</v>
      </c>
      <c r="AB88" s="22">
        <v>26682.774802199983</v>
      </c>
      <c r="AC88" s="23">
        <v>18196.759672799981</v>
      </c>
      <c r="AD88" s="21">
        <v>419131.01999999955</v>
      </c>
      <c r="AE88" s="22">
        <v>39067.202374200177</v>
      </c>
      <c r="AF88" s="23">
        <v>22288.05970800003</v>
      </c>
      <c r="AG88" s="21">
        <v>415382.61999999959</v>
      </c>
      <c r="AH88" s="22">
        <v>39889.192998600127</v>
      </c>
      <c r="AI88" s="23">
        <v>23955.823337400008</v>
      </c>
      <c r="AJ88" s="21">
        <v>415952.94000000047</v>
      </c>
      <c r="AK88" s="22">
        <v>41121.107648399942</v>
      </c>
      <c r="AL88" s="23">
        <v>27140.931081200019</v>
      </c>
      <c r="AM88" s="21">
        <v>419694.04000000056</v>
      </c>
      <c r="AN88" s="22">
        <v>41490.952794400015</v>
      </c>
      <c r="AO88" s="23">
        <v>27214.826733600017</v>
      </c>
      <c r="AP88" s="21">
        <v>425754.38000000047</v>
      </c>
      <c r="AQ88" s="22">
        <v>42090.078006800017</v>
      </c>
      <c r="AR88" s="23">
        <v>25736.006715600022</v>
      </c>
      <c r="AS88" s="21">
        <v>408172.25999999989</v>
      </c>
      <c r="AT88" s="22">
        <v>40351.90962359999</v>
      </c>
      <c r="AU88" s="23">
        <v>23706.66020939999</v>
      </c>
      <c r="AV88" s="21">
        <v>264687.89999999997</v>
      </c>
      <c r="AW88" s="22">
        <v>27662.532429000017</v>
      </c>
      <c r="AX88" s="23">
        <v>19071.928541000001</v>
      </c>
    </row>
    <row r="89" spans="1:50" x14ac:dyDescent="0.25">
      <c r="A89" s="16">
        <v>86</v>
      </c>
      <c r="B89" s="28" t="s">
        <v>280</v>
      </c>
      <c r="C89" s="16">
        <v>268</v>
      </c>
      <c r="D89" s="79">
        <v>0.6</v>
      </c>
      <c r="E89" s="79" t="s">
        <v>293</v>
      </c>
      <c r="F89" s="74">
        <v>41276</v>
      </c>
      <c r="G89" s="74">
        <v>41276</v>
      </c>
      <c r="H89" s="72" t="s">
        <v>357</v>
      </c>
      <c r="I89" s="70">
        <f t="shared" si="8"/>
        <v>4496800.2</v>
      </c>
      <c r="J89" s="18">
        <f t="shared" si="9"/>
        <v>460634.87933049956</v>
      </c>
      <c r="K89" s="19">
        <f t="shared" si="11"/>
        <v>0.10243614544637752</v>
      </c>
      <c r="L89" s="11">
        <f t="shared" si="10"/>
        <v>300833.73015250009</v>
      </c>
      <c r="M89" s="12">
        <v>23031.739999999998</v>
      </c>
      <c r="N89" s="129">
        <f t="shared" si="12"/>
        <v>277801.9901525001</v>
      </c>
      <c r="O89" s="21">
        <v>370560.64999999985</v>
      </c>
      <c r="P89" s="22">
        <v>43959.60990949993</v>
      </c>
      <c r="Q89" s="23">
        <v>25928.341765500027</v>
      </c>
      <c r="R89" s="21">
        <v>377780.39999999979</v>
      </c>
      <c r="S89" s="22">
        <v>42681.629591999954</v>
      </c>
      <c r="T89" s="23">
        <v>31456.116749500023</v>
      </c>
      <c r="U89" s="21">
        <v>409713.25000000017</v>
      </c>
      <c r="V89" s="22">
        <v>43974.523122499966</v>
      </c>
      <c r="W89" s="23">
        <v>31896.838717999985</v>
      </c>
      <c r="X89" s="21">
        <v>408704.60000000015</v>
      </c>
      <c r="Y89" s="22">
        <v>41557.08372799994</v>
      </c>
      <c r="Z89" s="23">
        <v>29033.602403000048</v>
      </c>
      <c r="AA89" s="21">
        <v>390709.10000000015</v>
      </c>
      <c r="AB89" s="22">
        <v>37519.794873000013</v>
      </c>
      <c r="AC89" s="23">
        <v>24788.213720999996</v>
      </c>
      <c r="AD89" s="21">
        <v>302143.30000000005</v>
      </c>
      <c r="AE89" s="22">
        <v>28162.776992999967</v>
      </c>
      <c r="AF89" s="23">
        <v>15814.86266749999</v>
      </c>
      <c r="AG89" s="21">
        <v>295204.80000000034</v>
      </c>
      <c r="AH89" s="22">
        <v>28348.516944000032</v>
      </c>
      <c r="AI89" s="23">
        <v>17231.734463000001</v>
      </c>
      <c r="AJ89" s="21">
        <v>408574.65000000008</v>
      </c>
      <c r="AK89" s="22">
        <v>40391.689898999939</v>
      </c>
      <c r="AL89" s="23">
        <v>26624.545895000028</v>
      </c>
      <c r="AM89" s="21">
        <v>388375.09999999974</v>
      </c>
      <c r="AN89" s="22">
        <v>38394.7623859999</v>
      </c>
      <c r="AO89" s="23">
        <v>25194.3457905</v>
      </c>
      <c r="AP89" s="21">
        <v>315665.29999999987</v>
      </c>
      <c r="AQ89" s="22">
        <v>31206.67155800006</v>
      </c>
      <c r="AR89" s="23">
        <v>19298.969072500004</v>
      </c>
      <c r="AS89" s="21">
        <v>396378.6</v>
      </c>
      <c r="AT89" s="22">
        <v>39185.98839599995</v>
      </c>
      <c r="AU89" s="23">
        <v>23116.101669000014</v>
      </c>
      <c r="AV89" s="21">
        <v>432990.45000000042</v>
      </c>
      <c r="AW89" s="22">
        <v>45251.831929499931</v>
      </c>
      <c r="AX89" s="23">
        <v>30450.057237999976</v>
      </c>
    </row>
    <row r="90" spans="1:50" x14ac:dyDescent="0.25">
      <c r="A90" s="16">
        <v>87</v>
      </c>
      <c r="B90" s="28" t="s">
        <v>281</v>
      </c>
      <c r="C90" s="16">
        <v>273</v>
      </c>
      <c r="D90" s="79">
        <v>0.6</v>
      </c>
      <c r="E90" s="79" t="s">
        <v>293</v>
      </c>
      <c r="F90" s="74">
        <v>40742</v>
      </c>
      <c r="G90" s="74">
        <v>40742</v>
      </c>
      <c r="H90" s="72" t="s">
        <v>356</v>
      </c>
      <c r="I90" s="70">
        <f t="shared" si="8"/>
        <v>4975704.5600000015</v>
      </c>
      <c r="J90" s="18">
        <f t="shared" si="9"/>
        <v>508632.56698159961</v>
      </c>
      <c r="K90" s="19">
        <f t="shared" si="11"/>
        <v>0.10222322504244494</v>
      </c>
      <c r="L90" s="11">
        <f t="shared" si="10"/>
        <v>329283.69042859977</v>
      </c>
      <c r="M90" s="12">
        <v>25431.64</v>
      </c>
      <c r="N90" s="129">
        <f t="shared" si="12"/>
        <v>303852.05042859976</v>
      </c>
      <c r="O90" s="21">
        <v>438952.89999999991</v>
      </c>
      <c r="P90" s="22">
        <v>52072.982526999578</v>
      </c>
      <c r="Q90" s="23">
        <v>30307.071741799962</v>
      </c>
      <c r="R90" s="21">
        <v>402846.60000000033</v>
      </c>
      <c r="S90" s="22">
        <v>45513.608867999938</v>
      </c>
      <c r="T90" s="23">
        <v>33579.332178399978</v>
      </c>
      <c r="U90" s="21">
        <v>436268.39999999985</v>
      </c>
      <c r="V90" s="22">
        <v>46824.687371999971</v>
      </c>
      <c r="W90" s="23">
        <v>33855.956591599992</v>
      </c>
      <c r="X90" s="21">
        <v>351873.54000000021</v>
      </c>
      <c r="Y90" s="22">
        <v>35778.501547199972</v>
      </c>
      <c r="Z90" s="23">
        <v>25239.222720599988</v>
      </c>
      <c r="AA90" s="21">
        <v>412135.00000000041</v>
      </c>
      <c r="AB90" s="22">
        <v>39577.324050000039</v>
      </c>
      <c r="AC90" s="23">
        <v>26098.664963399995</v>
      </c>
      <c r="AD90" s="21">
        <v>415025.67999999964</v>
      </c>
      <c r="AE90" s="22">
        <v>38684.543632800123</v>
      </c>
      <c r="AF90" s="23">
        <v>22100.688775799979</v>
      </c>
      <c r="AG90" s="21">
        <v>417834.45999999985</v>
      </c>
      <c r="AH90" s="22">
        <v>40124.643193799959</v>
      </c>
      <c r="AI90" s="23">
        <v>24111.76009599998</v>
      </c>
      <c r="AJ90" s="21">
        <v>423242.49999999988</v>
      </c>
      <c r="AK90" s="22">
        <v>41841.753549999965</v>
      </c>
      <c r="AL90" s="23">
        <v>27560.725233400004</v>
      </c>
      <c r="AM90" s="21">
        <v>418633.74000000057</v>
      </c>
      <c r="AN90" s="22">
        <v>41386.131536399989</v>
      </c>
      <c r="AO90" s="23">
        <v>27154.677117800024</v>
      </c>
      <c r="AP90" s="21">
        <v>428617.74000000022</v>
      </c>
      <c r="AQ90" s="22">
        <v>42373.14977639998</v>
      </c>
      <c r="AR90" s="23">
        <v>25896.43392119999</v>
      </c>
      <c r="AS90" s="21">
        <v>410034.4800000001</v>
      </c>
      <c r="AT90" s="22">
        <v>40536.00869280006</v>
      </c>
      <c r="AU90" s="23">
        <v>23839.173617999968</v>
      </c>
      <c r="AV90" s="21">
        <v>420239.51999999955</v>
      </c>
      <c r="AW90" s="22">
        <v>43919.232235200056</v>
      </c>
      <c r="AX90" s="23">
        <v>29539.983470599978</v>
      </c>
    </row>
    <row r="91" spans="1:50" x14ac:dyDescent="0.25">
      <c r="A91" s="16">
        <v>88</v>
      </c>
      <c r="B91" s="28" t="s">
        <v>282</v>
      </c>
      <c r="C91" s="16">
        <v>277</v>
      </c>
      <c r="D91" s="79">
        <v>0.8</v>
      </c>
      <c r="E91" s="79" t="s">
        <v>293</v>
      </c>
      <c r="F91" s="74">
        <v>41452</v>
      </c>
      <c r="G91" s="74">
        <v>41452</v>
      </c>
      <c r="H91" s="72" t="s">
        <v>598</v>
      </c>
      <c r="I91" s="70">
        <f t="shared" si="8"/>
        <v>5038290.5</v>
      </c>
      <c r="J91" s="18">
        <f t="shared" si="9"/>
        <v>508928.28053000011</v>
      </c>
      <c r="K91" s="19">
        <f t="shared" si="11"/>
        <v>0.10101209537838282</v>
      </c>
      <c r="L91" s="11">
        <f t="shared" si="10"/>
        <v>330226.66714200005</v>
      </c>
      <c r="M91" s="12">
        <v>76339.239999999991</v>
      </c>
      <c r="N91" s="129">
        <f t="shared" si="12"/>
        <v>253887.42714200006</v>
      </c>
      <c r="O91" s="21">
        <v>367568.85000000015</v>
      </c>
      <c r="P91" s="22">
        <v>43042.312334999988</v>
      </c>
      <c r="Q91" s="23">
        <v>24089.777425500022</v>
      </c>
      <c r="R91" s="21">
        <v>449141.70000000007</v>
      </c>
      <c r="S91" s="22">
        <v>50088.282383999984</v>
      </c>
      <c r="T91" s="23">
        <v>36831.957112999975</v>
      </c>
      <c r="U91" s="21">
        <v>552940.20000000019</v>
      </c>
      <c r="V91" s="22">
        <v>58584.014190000176</v>
      </c>
      <c r="W91" s="23">
        <v>42129.155340499972</v>
      </c>
      <c r="X91" s="21">
        <v>495793.30000000022</v>
      </c>
      <c r="Y91" s="22">
        <v>49762.773520999785</v>
      </c>
      <c r="Z91" s="23">
        <v>34629.239112000017</v>
      </c>
      <c r="AA91" s="21">
        <v>428453.45</v>
      </c>
      <c r="AB91" s="22">
        <v>40613.102525500028</v>
      </c>
      <c r="AC91" s="23">
        <v>26950.831303499988</v>
      </c>
      <c r="AD91" s="21">
        <v>417630.25000000023</v>
      </c>
      <c r="AE91" s="22">
        <v>38426.159302499982</v>
      </c>
      <c r="AF91" s="23">
        <v>21513.878467500024</v>
      </c>
      <c r="AG91" s="21">
        <v>481533.09999999957</v>
      </c>
      <c r="AH91" s="22">
        <v>45644.52254900003</v>
      </c>
      <c r="AI91" s="23">
        <v>27856.787436500017</v>
      </c>
      <c r="AJ91" s="21">
        <v>529278.14999999956</v>
      </c>
      <c r="AK91" s="22">
        <v>51646.961877000016</v>
      </c>
      <c r="AL91" s="23">
        <v>33810.459109000025</v>
      </c>
      <c r="AM91" s="21">
        <v>100124.84999999998</v>
      </c>
      <c r="AN91" s="22">
        <v>9770.1828629999982</v>
      </c>
      <c r="AO91" s="23">
        <v>6688.0469214999948</v>
      </c>
      <c r="AP91" s="21">
        <v>559790.44999999972</v>
      </c>
      <c r="AQ91" s="22">
        <v>54624.352111000102</v>
      </c>
      <c r="AR91" s="23">
        <v>33055.077256000033</v>
      </c>
      <c r="AS91" s="21">
        <v>170444</v>
      </c>
      <c r="AT91" s="22">
        <v>16631.925520000001</v>
      </c>
      <c r="AU91" s="23">
        <v>9233.5547915000043</v>
      </c>
      <c r="AV91" s="21">
        <v>485592.20000000013</v>
      </c>
      <c r="AW91" s="22">
        <v>50093.691352000023</v>
      </c>
      <c r="AX91" s="23">
        <v>33437.9028655</v>
      </c>
    </row>
    <row r="92" spans="1:50" x14ac:dyDescent="0.25">
      <c r="A92" s="16">
        <v>89</v>
      </c>
      <c r="B92" s="28" t="s">
        <v>283</v>
      </c>
      <c r="C92" s="16">
        <v>278</v>
      </c>
      <c r="D92" s="79">
        <v>2.9969999999999999</v>
      </c>
      <c r="E92" s="79" t="s">
        <v>293</v>
      </c>
      <c r="F92" s="74">
        <v>40010</v>
      </c>
      <c r="G92" s="74">
        <v>40010</v>
      </c>
      <c r="H92" s="72" t="s">
        <v>358</v>
      </c>
      <c r="I92" s="70">
        <f t="shared" si="8"/>
        <v>24849345.600000001</v>
      </c>
      <c r="J92" s="18">
        <f t="shared" si="9"/>
        <v>2118669.971432799</v>
      </c>
      <c r="K92" s="19">
        <f t="shared" si="11"/>
        <v>8.5260594203848933E-2</v>
      </c>
      <c r="L92" s="11">
        <f t="shared" si="10"/>
        <v>1221707.5374936003</v>
      </c>
      <c r="M92" s="12">
        <v>105933.48</v>
      </c>
      <c r="N92" s="129">
        <f t="shared" si="12"/>
        <v>1115774.0574936003</v>
      </c>
      <c r="O92" s="21">
        <v>2150966</v>
      </c>
      <c r="P92" s="22">
        <v>215462.26421999995</v>
      </c>
      <c r="Q92" s="23">
        <v>107941.19381079994</v>
      </c>
      <c r="R92" s="21">
        <v>1987415.8799999985</v>
      </c>
      <c r="S92" s="22">
        <v>188943.6277115999</v>
      </c>
      <c r="T92" s="23">
        <v>130088.8369592001</v>
      </c>
      <c r="U92" s="21">
        <v>2051121.639999998</v>
      </c>
      <c r="V92" s="22">
        <v>184518.90273439986</v>
      </c>
      <c r="W92" s="23">
        <v>123477.63029840001</v>
      </c>
      <c r="X92" s="21">
        <v>2095513.8800000011</v>
      </c>
      <c r="Y92" s="22">
        <v>177804.35271800001</v>
      </c>
      <c r="Z92" s="23">
        <v>113637.29742600002</v>
      </c>
      <c r="AA92" s="21">
        <v>2100994.1599999997</v>
      </c>
      <c r="AB92" s="22">
        <v>167533.27431840033</v>
      </c>
      <c r="AC92" s="23">
        <v>98763.797279599996</v>
      </c>
      <c r="AD92" s="21">
        <v>2027302.4799999974</v>
      </c>
      <c r="AE92" s="22">
        <v>156487.47843119982</v>
      </c>
      <c r="AF92" s="23">
        <v>74648.498905200002</v>
      </c>
      <c r="AG92" s="21">
        <v>2058092.7200000025</v>
      </c>
      <c r="AH92" s="22">
        <v>164112.31349279993</v>
      </c>
      <c r="AI92" s="23">
        <v>85434.967847600012</v>
      </c>
      <c r="AJ92" s="21">
        <v>2161153.04</v>
      </c>
      <c r="AK92" s="22">
        <v>177841.2836616</v>
      </c>
      <c r="AL92" s="23">
        <v>105089.70413320001</v>
      </c>
      <c r="AM92" s="21">
        <v>2068628.8000000007</v>
      </c>
      <c r="AN92" s="22">
        <v>170227.46395199987</v>
      </c>
      <c r="AO92" s="23">
        <v>100112.89932200013</v>
      </c>
      <c r="AP92" s="21">
        <v>2165710.2000000016</v>
      </c>
      <c r="AQ92" s="22">
        <v>178216.29235800018</v>
      </c>
      <c r="AR92" s="23">
        <v>95192.086808000066</v>
      </c>
      <c r="AS92" s="21">
        <v>2063235.3200000005</v>
      </c>
      <c r="AT92" s="22">
        <v>169783.63448279953</v>
      </c>
      <c r="AU92" s="23">
        <v>86345.635866000011</v>
      </c>
      <c r="AV92" s="21">
        <v>1919211.4800000007</v>
      </c>
      <c r="AW92" s="22">
        <v>167739.0833519997</v>
      </c>
      <c r="AX92" s="23">
        <v>100974.98883760002</v>
      </c>
    </row>
    <row r="93" spans="1:50" x14ac:dyDescent="0.25">
      <c r="A93" s="16">
        <v>90</v>
      </c>
      <c r="B93" s="28" t="s">
        <v>701</v>
      </c>
      <c r="C93" s="16">
        <v>24</v>
      </c>
      <c r="D93" s="79">
        <v>1.99</v>
      </c>
      <c r="E93" s="79" t="s">
        <v>293</v>
      </c>
      <c r="F93" s="74">
        <v>39119</v>
      </c>
      <c r="G93" s="74">
        <v>39173</v>
      </c>
      <c r="H93" s="72" t="s">
        <v>359</v>
      </c>
      <c r="I93" s="70">
        <f t="shared" si="8"/>
        <v>14463971.760000005</v>
      </c>
      <c r="J93" s="18">
        <f t="shared" si="9"/>
        <v>1276684.7949375999</v>
      </c>
      <c r="K93" s="19">
        <f t="shared" si="11"/>
        <v>8.8266543665983993E-2</v>
      </c>
      <c r="L93" s="11">
        <f t="shared" si="10"/>
        <v>754251.23303120036</v>
      </c>
      <c r="M93" s="12">
        <v>63834.250000000015</v>
      </c>
      <c r="N93" s="129">
        <f t="shared" si="12"/>
        <v>690416.98303120036</v>
      </c>
      <c r="O93" s="21">
        <v>1381828.8000000005</v>
      </c>
      <c r="P93" s="22">
        <v>142093.45550399995</v>
      </c>
      <c r="Q93" s="23">
        <v>72687.875106800027</v>
      </c>
      <c r="R93" s="21">
        <v>1299638.4800000016</v>
      </c>
      <c r="S93" s="22">
        <v>126818.72287839995</v>
      </c>
      <c r="T93" s="23">
        <v>88513.48249960001</v>
      </c>
      <c r="U93" s="21">
        <v>1408670.2400000005</v>
      </c>
      <c r="V93" s="22">
        <v>130076.60996159984</v>
      </c>
      <c r="W93" s="23">
        <v>87884.823056000052</v>
      </c>
      <c r="X93" s="21">
        <v>1378736.2800000003</v>
      </c>
      <c r="Y93" s="22">
        <v>120087.92998799996</v>
      </c>
      <c r="Z93" s="23">
        <v>77741.956976400092</v>
      </c>
      <c r="AA93" s="21">
        <v>1171918.3599999996</v>
      </c>
      <c r="AB93" s="22">
        <v>95921.517765999961</v>
      </c>
      <c r="AC93" s="23">
        <v>57833.560148400014</v>
      </c>
      <c r="AD93" s="21">
        <v>841582.00000000105</v>
      </c>
      <c r="AE93" s="22">
        <v>66678.541859999983</v>
      </c>
      <c r="AF93" s="23">
        <v>31725.185138400033</v>
      </c>
      <c r="AG93" s="21">
        <v>843636.52000000014</v>
      </c>
      <c r="AH93" s="22">
        <v>69051.649162000031</v>
      </c>
      <c r="AI93" s="23">
        <v>36469.555220800001</v>
      </c>
      <c r="AJ93" s="21">
        <v>910204.84000000032</v>
      </c>
      <c r="AK93" s="22">
        <v>76885.002834800034</v>
      </c>
      <c r="AL93" s="23">
        <v>45743.578855200009</v>
      </c>
      <c r="AM93" s="21">
        <v>1075430.9200000009</v>
      </c>
      <c r="AN93" s="22">
        <v>90841.649812399977</v>
      </c>
      <c r="AO93" s="23">
        <v>53708.91000679999</v>
      </c>
      <c r="AP93" s="21">
        <v>1356121.4000000027</v>
      </c>
      <c r="AQ93" s="22">
        <v>114551.57465800086</v>
      </c>
      <c r="AR93" s="23">
        <v>62408.956546400026</v>
      </c>
      <c r="AS93" s="21">
        <v>1370909.559999998</v>
      </c>
      <c r="AT93" s="22">
        <v>115800.7305331993</v>
      </c>
      <c r="AU93" s="23">
        <v>60338.137124399953</v>
      </c>
      <c r="AV93" s="21">
        <v>1425294.36</v>
      </c>
      <c r="AW93" s="22">
        <v>127877.40997920001</v>
      </c>
      <c r="AX93" s="23">
        <v>79195.21235200009</v>
      </c>
    </row>
    <row r="94" spans="1:50" x14ac:dyDescent="0.25">
      <c r="A94" s="16">
        <v>91</v>
      </c>
      <c r="B94" s="28" t="s">
        <v>701</v>
      </c>
      <c r="C94" s="16">
        <v>23</v>
      </c>
      <c r="D94" s="79">
        <v>1.99</v>
      </c>
      <c r="E94" s="79" t="s">
        <v>293</v>
      </c>
      <c r="F94" s="74">
        <v>39119</v>
      </c>
      <c r="G94" s="74">
        <v>39173</v>
      </c>
      <c r="H94" s="72" t="s">
        <v>360</v>
      </c>
      <c r="I94" s="70">
        <f t="shared" si="8"/>
        <v>16229970.439999999</v>
      </c>
      <c r="J94" s="18">
        <f t="shared" si="9"/>
        <v>1422897.9550099983</v>
      </c>
      <c r="K94" s="19">
        <f t="shared" si="11"/>
        <v>8.7671013343509102E-2</v>
      </c>
      <c r="L94" s="11">
        <f t="shared" si="10"/>
        <v>837141.33666440006</v>
      </c>
      <c r="M94" s="12">
        <v>71144.899999999994</v>
      </c>
      <c r="N94" s="129">
        <f t="shared" si="12"/>
        <v>765996.43666440004</v>
      </c>
      <c r="O94" s="21">
        <v>1413300.5600000005</v>
      </c>
      <c r="P94" s="22">
        <v>145329.69658479994</v>
      </c>
      <c r="Q94" s="23">
        <v>75087.400424800027</v>
      </c>
      <c r="R94" s="21">
        <v>1328518.5199999989</v>
      </c>
      <c r="S94" s="22">
        <v>129636.83718159991</v>
      </c>
      <c r="T94" s="23">
        <v>90259.710614799929</v>
      </c>
      <c r="U94" s="21">
        <v>1436032.8799999997</v>
      </c>
      <c r="V94" s="22">
        <v>132603.27613920002</v>
      </c>
      <c r="W94" s="23">
        <v>89718.257519600185</v>
      </c>
      <c r="X94" s="21">
        <v>1382495.8000000021</v>
      </c>
      <c r="Y94" s="22">
        <v>120415.3841800001</v>
      </c>
      <c r="Z94" s="23">
        <v>78001.268983599977</v>
      </c>
      <c r="AA94" s="21">
        <v>1400880.7199999993</v>
      </c>
      <c r="AB94" s="22">
        <v>114662.08693199999</v>
      </c>
      <c r="AC94" s="23">
        <v>69077.190033599996</v>
      </c>
      <c r="AD94" s="21">
        <v>1270521.8399999992</v>
      </c>
      <c r="AE94" s="22">
        <v>100663.44538319987</v>
      </c>
      <c r="AF94" s="23">
        <v>49077.006112400006</v>
      </c>
      <c r="AG94" s="21">
        <v>1232035.5599999991</v>
      </c>
      <c r="AH94" s="22">
        <v>100842.11058600001</v>
      </c>
      <c r="AI94" s="23">
        <v>52999.972581200003</v>
      </c>
      <c r="AJ94" s="21">
        <v>1308895.3199999998</v>
      </c>
      <c r="AK94" s="22">
        <v>110562.38768040029</v>
      </c>
      <c r="AL94" s="23">
        <v>66132.216037599937</v>
      </c>
      <c r="AM94" s="21">
        <v>1292816.3999999978</v>
      </c>
      <c r="AN94" s="22">
        <v>109204.20130799968</v>
      </c>
      <c r="AO94" s="23">
        <v>65001.101798000011</v>
      </c>
      <c r="AP94" s="21">
        <v>1415336.5200000019</v>
      </c>
      <c r="AQ94" s="22">
        <v>119553.47584439887</v>
      </c>
      <c r="AR94" s="23">
        <v>65260.10653400002</v>
      </c>
      <c r="AS94" s="21">
        <v>1376658.5600000008</v>
      </c>
      <c r="AT94" s="22">
        <v>116286.34856319979</v>
      </c>
      <c r="AU94" s="23">
        <v>60576.249061200069</v>
      </c>
      <c r="AV94" s="21">
        <v>1372477.7599999995</v>
      </c>
      <c r="AW94" s="22">
        <v>123138.70462719974</v>
      </c>
      <c r="AX94" s="23">
        <v>75950.856963599974</v>
      </c>
    </row>
    <row r="95" spans="1:50" x14ac:dyDescent="0.25">
      <c r="A95" s="16">
        <v>92</v>
      </c>
      <c r="B95" s="28" t="s">
        <v>702</v>
      </c>
      <c r="C95" s="16">
        <v>280</v>
      </c>
      <c r="D95" s="79">
        <v>0.52600000000000002</v>
      </c>
      <c r="E95" s="79" t="s">
        <v>293</v>
      </c>
      <c r="F95" s="74">
        <v>39960</v>
      </c>
      <c r="G95" s="74">
        <v>39965</v>
      </c>
      <c r="H95" s="72" t="s">
        <v>361</v>
      </c>
      <c r="I95" s="70">
        <f t="shared" si="8"/>
        <v>3017976.601509593</v>
      </c>
      <c r="J95" s="18">
        <f t="shared" si="9"/>
        <v>302565.33678635268</v>
      </c>
      <c r="K95" s="19">
        <f t="shared" si="11"/>
        <v>0.10025436798781322</v>
      </c>
      <c r="L95" s="11">
        <f t="shared" si="10"/>
        <v>190001.55157254054</v>
      </c>
      <c r="M95" s="12">
        <v>15128.27</v>
      </c>
      <c r="N95" s="129">
        <f t="shared" si="12"/>
        <v>174873.28157254055</v>
      </c>
      <c r="O95" s="21">
        <v>319943.84945999912</v>
      </c>
      <c r="P95" s="22">
        <v>37954.938861439849</v>
      </c>
      <c r="Q95" s="23">
        <v>21071.391394216844</v>
      </c>
      <c r="R95" s="21">
        <v>30033.550619999995</v>
      </c>
      <c r="S95" s="22">
        <v>3393.1905490475974</v>
      </c>
      <c r="T95" s="23">
        <v>2465.258211954992</v>
      </c>
      <c r="U95" s="21">
        <v>52151.095608000018</v>
      </c>
      <c r="V95" s="22">
        <v>5597.3770916066405</v>
      </c>
      <c r="W95" s="23">
        <v>3965.0643447166431</v>
      </c>
      <c r="X95" s="21">
        <v>330312.33723839943</v>
      </c>
      <c r="Y95" s="22">
        <v>33586.158450400384</v>
      </c>
      <c r="Z95" s="23">
        <v>23440.25892858296</v>
      </c>
      <c r="AA95" s="21">
        <v>385433.13999839884</v>
      </c>
      <c r="AB95" s="22">
        <v>37013.144434046349</v>
      </c>
      <c r="AC95" s="23">
        <v>24434.120370271943</v>
      </c>
      <c r="AD95" s="21">
        <v>372050.70999839948</v>
      </c>
      <c r="AE95" s="22">
        <v>34678.846678950642</v>
      </c>
      <c r="AF95" s="23">
        <v>19616.776621063189</v>
      </c>
      <c r="AG95" s="21">
        <v>382389.09000479919</v>
      </c>
      <c r="AH95" s="22">
        <v>36720.824313160883</v>
      </c>
      <c r="AI95" s="23">
        <v>22052.193027280067</v>
      </c>
      <c r="AJ95" s="21">
        <v>384921.89999999804</v>
      </c>
      <c r="AK95" s="22">
        <v>38053.379034000085</v>
      </c>
      <c r="AL95" s="23">
        <v>25059.365303136303</v>
      </c>
      <c r="AM95" s="21">
        <v>369182.47999920009</v>
      </c>
      <c r="AN95" s="22">
        <v>36497.379972720883</v>
      </c>
      <c r="AO95" s="23">
        <v>23945.839006232</v>
      </c>
      <c r="AP95" s="21">
        <v>310299.47233439825</v>
      </c>
      <c r="AQ95" s="22">
        <v>30676.205834978871</v>
      </c>
      <c r="AR95" s="23">
        <v>18780.257282260613</v>
      </c>
      <c r="AS95" s="21">
        <v>17430.803836799994</v>
      </c>
      <c r="AT95" s="22">
        <v>1723.2092673060467</v>
      </c>
      <c r="AU95" s="23">
        <v>1061.4687889653283</v>
      </c>
      <c r="AV95" s="21">
        <v>63828.172411199994</v>
      </c>
      <c r="AW95" s="22">
        <v>6670.6822986945117</v>
      </c>
      <c r="AX95" s="23">
        <v>4109.5582938596717</v>
      </c>
    </row>
    <row r="96" spans="1:50" x14ac:dyDescent="0.25">
      <c r="A96" s="16">
        <v>93</v>
      </c>
      <c r="B96" s="28" t="s">
        <v>702</v>
      </c>
      <c r="C96" s="16">
        <v>281</v>
      </c>
      <c r="D96" s="79">
        <v>2.2200000000000002</v>
      </c>
      <c r="E96" s="79" t="s">
        <v>293</v>
      </c>
      <c r="F96" s="74">
        <v>37308</v>
      </c>
      <c r="G96" s="74">
        <v>39114</v>
      </c>
      <c r="H96" s="72" t="s">
        <v>362</v>
      </c>
      <c r="I96" s="70">
        <f t="shared" si="8"/>
        <v>8221021.7540895967</v>
      </c>
      <c r="J96" s="18">
        <f t="shared" si="9"/>
        <v>751528.57008061511</v>
      </c>
      <c r="K96" s="19">
        <f t="shared" si="11"/>
        <v>9.1415470310215727E-2</v>
      </c>
      <c r="L96" s="11">
        <f t="shared" si="10"/>
        <v>451039.67075448524</v>
      </c>
      <c r="M96" s="12">
        <v>37576.43</v>
      </c>
      <c r="N96" s="129">
        <f t="shared" si="12"/>
        <v>413463.24075448525</v>
      </c>
      <c r="O96" s="21">
        <v>1522548.7105367961</v>
      </c>
      <c r="P96" s="22">
        <v>154066.70401921871</v>
      </c>
      <c r="Q96" s="23">
        <v>78883.854124210877</v>
      </c>
      <c r="R96" s="21">
        <v>1502897.4993767978</v>
      </c>
      <c r="S96" s="22">
        <v>144323.2468651548</v>
      </c>
      <c r="T96" s="23">
        <v>99806.940744916181</v>
      </c>
      <c r="U96" s="21">
        <v>1614458.86</v>
      </c>
      <c r="V96" s="22">
        <v>146705.88</v>
      </c>
      <c r="W96" s="23">
        <v>98354.62</v>
      </c>
      <c r="X96" s="21">
        <v>175054.14276479988</v>
      </c>
      <c r="Y96" s="22">
        <v>15003.890576370994</v>
      </c>
      <c r="Z96" s="23">
        <v>9633.6157129946914</v>
      </c>
      <c r="AA96" s="21">
        <v>0</v>
      </c>
      <c r="AB96" s="22">
        <v>0</v>
      </c>
      <c r="AC96" s="23">
        <v>0</v>
      </c>
      <c r="AD96" s="21">
        <v>0</v>
      </c>
      <c r="AE96" s="22">
        <v>0</v>
      </c>
      <c r="AF96" s="23">
        <v>0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21">
        <v>323581.68766080023</v>
      </c>
      <c r="AQ96" s="22">
        <v>26899.345695242315</v>
      </c>
      <c r="AR96" s="23">
        <v>14313.340047022702</v>
      </c>
      <c r="AS96" s="21">
        <v>1477273.5761616006</v>
      </c>
      <c r="AT96" s="22">
        <v>122805.75238631334</v>
      </c>
      <c r="AU96" s="23">
        <v>62918.807552874561</v>
      </c>
      <c r="AV96" s="21">
        <v>1605207.2775888017</v>
      </c>
      <c r="AW96" s="22">
        <v>141723.7505383149</v>
      </c>
      <c r="AX96" s="23">
        <v>87128.492572466261</v>
      </c>
    </row>
    <row r="97" spans="1:50" x14ac:dyDescent="0.25">
      <c r="A97" s="16">
        <v>94</v>
      </c>
      <c r="B97" s="28" t="s">
        <v>284</v>
      </c>
      <c r="C97" s="16">
        <v>328</v>
      </c>
      <c r="D97" s="79">
        <v>3.86</v>
      </c>
      <c r="E97" s="79" t="s">
        <v>293</v>
      </c>
      <c r="F97" s="74">
        <v>36595</v>
      </c>
      <c r="G97" s="74">
        <v>39342</v>
      </c>
      <c r="H97" s="72" t="s">
        <v>363</v>
      </c>
      <c r="I97" s="70">
        <f t="shared" si="8"/>
        <v>22051498.620000001</v>
      </c>
      <c r="J97" s="18">
        <f t="shared" si="9"/>
        <v>1892576.3734883994</v>
      </c>
      <c r="K97" s="19">
        <f t="shared" si="11"/>
        <v>8.5825294965299698E-2</v>
      </c>
      <c r="L97" s="11">
        <f t="shared" si="10"/>
        <v>1090757.6908992007</v>
      </c>
      <c r="M97" s="12">
        <v>94628.84</v>
      </c>
      <c r="N97" s="129">
        <f t="shared" si="12"/>
        <v>996128.85089920077</v>
      </c>
      <c r="O97" s="21">
        <v>2738063.8799999994</v>
      </c>
      <c r="P97" s="22">
        <v>269535.00834719965</v>
      </c>
      <c r="Q97" s="23">
        <v>133058.96988840017</v>
      </c>
      <c r="R97" s="21">
        <v>2507835.9600000018</v>
      </c>
      <c r="S97" s="22">
        <v>234282.03538319969</v>
      </c>
      <c r="T97" s="23">
        <v>160106.55619560005</v>
      </c>
      <c r="U97" s="21">
        <v>2550204.7199999988</v>
      </c>
      <c r="V97" s="22">
        <v>225438.09724799992</v>
      </c>
      <c r="W97" s="23">
        <v>149202.44199780005</v>
      </c>
      <c r="X97" s="21">
        <v>2233179.3600000003</v>
      </c>
      <c r="Y97" s="22">
        <v>186202.49503679996</v>
      </c>
      <c r="Z97" s="23">
        <v>117000.04290000006</v>
      </c>
      <c r="AA97" s="21">
        <v>1050285.0600000015</v>
      </c>
      <c r="AB97" s="22">
        <v>82300.337301599982</v>
      </c>
      <c r="AC97" s="23">
        <v>48060.489507600039</v>
      </c>
      <c r="AD97" s="21">
        <v>826103.09999999916</v>
      </c>
      <c r="AE97" s="22">
        <v>62659.920134999942</v>
      </c>
      <c r="AF97" s="23">
        <v>29458.42686420001</v>
      </c>
      <c r="AG97" s="21">
        <v>797522.40000000072</v>
      </c>
      <c r="AH97" s="22">
        <v>62493.855264000005</v>
      </c>
      <c r="AI97" s="23">
        <v>32155.255425000014</v>
      </c>
      <c r="AJ97" s="21">
        <v>875099.69999999902</v>
      </c>
      <c r="AK97" s="22">
        <v>70769.312738999914</v>
      </c>
      <c r="AL97" s="23">
        <v>41032.489879200039</v>
      </c>
      <c r="AM97" s="21">
        <v>750710.57999999926</v>
      </c>
      <c r="AN97" s="22">
        <v>60709.964604600034</v>
      </c>
      <c r="AO97" s="23">
        <v>34550.724395999983</v>
      </c>
      <c r="AP97" s="21">
        <v>2448795.5399999958</v>
      </c>
      <c r="AQ97" s="22">
        <v>198034.09531979976</v>
      </c>
      <c r="AR97" s="23">
        <v>102846.7785024</v>
      </c>
      <c r="AS97" s="21">
        <v>2551134.7799999998</v>
      </c>
      <c r="AT97" s="22">
        <v>206310.26965860015</v>
      </c>
      <c r="AU97" s="23">
        <v>102808.72608899997</v>
      </c>
      <c r="AV97" s="21">
        <v>2722563.5399999991</v>
      </c>
      <c r="AW97" s="22">
        <v>233840.98245060028</v>
      </c>
      <c r="AX97" s="23">
        <v>140476.78925400018</v>
      </c>
    </row>
    <row r="98" spans="1:50" ht="15.75" thickBot="1" x14ac:dyDescent="0.3">
      <c r="A98" s="46">
        <v>95</v>
      </c>
      <c r="B98" s="29" t="s">
        <v>703</v>
      </c>
      <c r="C98" s="46">
        <v>332</v>
      </c>
      <c r="D98" s="80">
        <v>1.9990000000000001</v>
      </c>
      <c r="E98" s="80" t="s">
        <v>293</v>
      </c>
      <c r="F98" s="76">
        <v>41451</v>
      </c>
      <c r="G98" s="76">
        <v>41451</v>
      </c>
      <c r="H98" s="73" t="s">
        <v>599</v>
      </c>
      <c r="I98" s="71">
        <f t="shared" si="8"/>
        <v>14053643.999999994</v>
      </c>
      <c r="J98" s="47">
        <f t="shared" si="9"/>
        <v>1234950.830426798</v>
      </c>
      <c r="K98" s="48">
        <f t="shared" si="11"/>
        <v>8.7874065290596409E-2</v>
      </c>
      <c r="L98" s="49">
        <f t="shared" si="10"/>
        <v>720602.57836200017</v>
      </c>
      <c r="M98" s="154">
        <v>61747.56</v>
      </c>
      <c r="N98" s="151">
        <f t="shared" si="12"/>
        <v>658855.01836200012</v>
      </c>
      <c r="O98" s="33">
        <v>1439373.1599999997</v>
      </c>
      <c r="P98" s="34">
        <v>148010.74204279995</v>
      </c>
      <c r="Q98" s="35">
        <v>76364.481001200111</v>
      </c>
      <c r="R98" s="33">
        <v>1202812.8399999992</v>
      </c>
      <c r="S98" s="34">
        <v>117370.47692719998</v>
      </c>
      <c r="T98" s="35">
        <v>81470.97343119992</v>
      </c>
      <c r="U98" s="33">
        <v>1446535.5199999998</v>
      </c>
      <c r="V98" s="34">
        <v>133573.08991680009</v>
      </c>
      <c r="W98" s="35">
        <v>90384.011816800048</v>
      </c>
      <c r="X98" s="33">
        <v>184276.76000000004</v>
      </c>
      <c r="Y98" s="34">
        <v>16050.505795999996</v>
      </c>
      <c r="Z98" s="35">
        <v>10773.400446800002</v>
      </c>
      <c r="AA98" s="33">
        <v>1119583.4000000006</v>
      </c>
      <c r="AB98" s="34">
        <v>91637.901290000067</v>
      </c>
      <c r="AC98" s="35">
        <v>55835.047253999961</v>
      </c>
      <c r="AD98" s="33">
        <v>1082503.6000000003</v>
      </c>
      <c r="AE98" s="34">
        <v>85766.760227999956</v>
      </c>
      <c r="AF98" s="35">
        <v>40989.733939199992</v>
      </c>
      <c r="AG98" s="33">
        <v>1105953.5200000003</v>
      </c>
      <c r="AH98" s="34">
        <v>90522.295612000045</v>
      </c>
      <c r="AI98" s="35">
        <v>49557.291153999991</v>
      </c>
      <c r="AJ98" s="33">
        <v>1279018.6799999995</v>
      </c>
      <c r="AK98" s="34">
        <v>108038.70789959951</v>
      </c>
      <c r="AL98" s="35">
        <v>65825.772795599973</v>
      </c>
      <c r="AM98" s="33">
        <v>1340388.5199999998</v>
      </c>
      <c r="AN98" s="34">
        <v>113222.61828439956</v>
      </c>
      <c r="AO98" s="35">
        <v>68128.987418000092</v>
      </c>
      <c r="AP98" s="33">
        <v>1453837.1199999985</v>
      </c>
      <c r="AQ98" s="34">
        <v>122805.62152639889</v>
      </c>
      <c r="AR98" s="35">
        <v>66926.248746799945</v>
      </c>
      <c r="AS98" s="33">
        <v>1394008.9999999986</v>
      </c>
      <c r="AT98" s="34">
        <v>117751.9402299998</v>
      </c>
      <c r="AU98" s="35">
        <v>61379.666362400072</v>
      </c>
      <c r="AV98" s="33">
        <v>1005351.8799999998</v>
      </c>
      <c r="AW98" s="34">
        <v>90200.170673599961</v>
      </c>
      <c r="AX98" s="35">
        <v>52966.963995999962</v>
      </c>
    </row>
    <row r="99" spans="1:50" ht="15.75" thickBot="1" x14ac:dyDescent="0.3">
      <c r="D99" s="66">
        <f>SUM(D4:D98)</f>
        <v>104.06499999999996</v>
      </c>
      <c r="H99" s="103" t="s">
        <v>673</v>
      </c>
      <c r="I99" s="118">
        <f>SUM(I4:I98)</f>
        <v>630037486.09756315</v>
      </c>
      <c r="J99" s="119">
        <f t="shared" ref="J99:M99" si="13">SUM(J4:J98)</f>
        <v>57695443.436282285</v>
      </c>
      <c r="K99" s="120"/>
      <c r="L99" s="121">
        <f t="shared" si="13"/>
        <v>34837451.838203877</v>
      </c>
      <c r="M99" s="155">
        <f t="shared" si="13"/>
        <v>3218738.5100000002</v>
      </c>
      <c r="N99" s="152">
        <f>SUM(N4:N98)</f>
        <v>31618713.328203868</v>
      </c>
      <c r="O99" s="122">
        <f t="shared" ref="O99:AX99" si="14">SUM(O4:O98)</f>
        <v>65519364.605663136</v>
      </c>
      <c r="P99" s="122">
        <f t="shared" si="14"/>
        <v>6940294.0982303061</v>
      </c>
      <c r="Q99" s="122">
        <f t="shared" si="14"/>
        <v>3647996.3656067019</v>
      </c>
      <c r="R99" s="122">
        <f t="shared" si="14"/>
        <v>60615043.452743322</v>
      </c>
      <c r="S99" s="122">
        <f t="shared" si="14"/>
        <v>6105066.1768876007</v>
      </c>
      <c r="T99" s="122">
        <f t="shared" si="14"/>
        <v>4310376.5255970918</v>
      </c>
      <c r="U99" s="122">
        <f t="shared" si="14"/>
        <v>64630207.41223678</v>
      </c>
      <c r="V99" s="122">
        <f t="shared" si="14"/>
        <v>6180293.2582598608</v>
      </c>
      <c r="W99" s="122">
        <f t="shared" si="14"/>
        <v>4250985.3148029009</v>
      </c>
      <c r="X99" s="122">
        <f t="shared" si="14"/>
        <v>53370750.71297586</v>
      </c>
      <c r="Y99" s="122">
        <f t="shared" si="14"/>
        <v>4850663.2768355366</v>
      </c>
      <c r="Z99" s="122">
        <f t="shared" si="14"/>
        <v>3211172.221787089</v>
      </c>
      <c r="AA99" s="122">
        <f t="shared" si="14"/>
        <v>44028504.972944453</v>
      </c>
      <c r="AB99" s="122">
        <f t="shared" si="14"/>
        <v>3725515.6293727239</v>
      </c>
      <c r="AC99" s="122">
        <f t="shared" si="14"/>
        <v>2278284.9280360485</v>
      </c>
      <c r="AD99" s="122">
        <f t="shared" si="14"/>
        <v>39422438.297724299</v>
      </c>
      <c r="AE99" s="122">
        <f t="shared" si="14"/>
        <v>3235705.9860708606</v>
      </c>
      <c r="AF99" s="122">
        <f t="shared" si="14"/>
        <v>1626915.0412624008</v>
      </c>
      <c r="AG99" s="122">
        <f t="shared" si="14"/>
        <v>37410801.620045267</v>
      </c>
      <c r="AH99" s="122">
        <f t="shared" si="14"/>
        <v>3168297.9785814839</v>
      </c>
      <c r="AI99" s="122">
        <f t="shared" si="14"/>
        <v>1736135.5288486653</v>
      </c>
      <c r="AJ99" s="122">
        <f t="shared" si="14"/>
        <v>41888435.753419466</v>
      </c>
      <c r="AK99" s="122">
        <f t="shared" si="14"/>
        <v>3650623.6750274487</v>
      </c>
      <c r="AL99" s="122">
        <f t="shared" si="14"/>
        <v>2220062.8130015084</v>
      </c>
      <c r="AM99" s="122">
        <f t="shared" si="14"/>
        <v>43772111.927831545</v>
      </c>
      <c r="AN99" s="122">
        <f t="shared" si="14"/>
        <v>3812855.14003947</v>
      </c>
      <c r="AO99" s="122">
        <f t="shared" si="14"/>
        <v>2302837.6380394376</v>
      </c>
      <c r="AP99" s="122">
        <f t="shared" si="14"/>
        <v>58973149.870512843</v>
      </c>
      <c r="AQ99" s="122">
        <f t="shared" si="14"/>
        <v>5157277.5642724894</v>
      </c>
      <c r="AR99" s="122">
        <f t="shared" si="14"/>
        <v>2883421.8893503165</v>
      </c>
      <c r="AS99" s="122">
        <f t="shared" si="14"/>
        <v>59133408.269491911</v>
      </c>
      <c r="AT99" s="122">
        <f t="shared" si="14"/>
        <v>5182365.4817573093</v>
      </c>
      <c r="AU99" s="122">
        <f t="shared" si="14"/>
        <v>2784708.8703619055</v>
      </c>
      <c r="AV99" s="122">
        <f t="shared" si="14"/>
        <v>61273269.201974355</v>
      </c>
      <c r="AW99" s="122">
        <f t="shared" si="14"/>
        <v>5686730.4409471937</v>
      </c>
      <c r="AX99" s="122">
        <f t="shared" si="14"/>
        <v>3584799.9715098036</v>
      </c>
    </row>
    <row r="102" spans="1:50" x14ac:dyDescent="0.25">
      <c r="AT102" s="126"/>
      <c r="AW102" s="126"/>
    </row>
  </sheetData>
  <mergeCells count="21">
    <mergeCell ref="AP2:AR2"/>
    <mergeCell ref="AS2:AU2"/>
    <mergeCell ref="AV2:AX2"/>
    <mergeCell ref="D2:D3"/>
    <mergeCell ref="E2:E3"/>
    <mergeCell ref="F2:F3"/>
    <mergeCell ref="G2:G3"/>
    <mergeCell ref="H2:H3"/>
    <mergeCell ref="X2:Z2"/>
    <mergeCell ref="AA2:AC2"/>
    <mergeCell ref="AD2:AF2"/>
    <mergeCell ref="AG2:AI2"/>
    <mergeCell ref="AJ2:AL2"/>
    <mergeCell ref="AM2:AO2"/>
    <mergeCell ref="U2:W2"/>
    <mergeCell ref="A2:A3"/>
    <mergeCell ref="B2:B3"/>
    <mergeCell ref="I2:L2"/>
    <mergeCell ref="O2:Q2"/>
    <mergeCell ref="R2:T2"/>
    <mergeCell ref="C2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4"/>
  <sheetViews>
    <sheetView zoomScale="85" zoomScaleNormal="85" workbookViewId="0">
      <pane xSplit="2" ySplit="3" topLeftCell="C292" activePane="bottomRight" state="frozen"/>
      <selection pane="topRight" activeCell="C1" sqref="C1"/>
      <selection pane="bottomLeft" activeCell="A4" sqref="A4"/>
      <selection pane="bottomRight" activeCell="E113" sqref="E113"/>
    </sheetView>
  </sheetViews>
  <sheetFormatPr defaultRowHeight="15" x14ac:dyDescent="0.25"/>
  <cols>
    <col min="1" max="1" width="9.85546875" style="1" customWidth="1"/>
    <col min="2" max="2" width="59.140625" style="2" customWidth="1"/>
    <col min="3" max="3" width="9.85546875" style="2" customWidth="1"/>
    <col min="4" max="5" width="12.140625" style="1" customWidth="1"/>
    <col min="6" max="7" width="15" style="1" customWidth="1"/>
    <col min="8" max="8" width="55" style="2" customWidth="1"/>
    <col min="9" max="9" width="15.140625" style="1" customWidth="1"/>
    <col min="10" max="10" width="16.42578125" style="1" customWidth="1"/>
    <col min="11" max="11" width="15.140625" style="1" customWidth="1"/>
    <col min="12" max="14" width="16.140625" style="1" customWidth="1"/>
    <col min="15" max="50" width="16.7109375" customWidth="1"/>
  </cols>
  <sheetData>
    <row r="1" spans="1:50" ht="15.75" thickBot="1" x14ac:dyDescent="0.3"/>
    <row r="2" spans="1:50" s="3" customFormat="1" ht="15.75" customHeight="1" thickBot="1" x14ac:dyDescent="0.3">
      <c r="A2" s="178"/>
      <c r="B2" s="191" t="s">
        <v>672</v>
      </c>
      <c r="C2" s="186" t="s">
        <v>740</v>
      </c>
      <c r="D2" s="186" t="s">
        <v>285</v>
      </c>
      <c r="E2" s="186" t="s">
        <v>289</v>
      </c>
      <c r="F2" s="186" t="s">
        <v>290</v>
      </c>
      <c r="G2" s="186" t="s">
        <v>291</v>
      </c>
      <c r="H2" s="186" t="s">
        <v>292</v>
      </c>
      <c r="I2" s="182" t="s">
        <v>741</v>
      </c>
      <c r="J2" s="182"/>
      <c r="K2" s="182"/>
      <c r="L2" s="182"/>
      <c r="M2" s="127"/>
      <c r="N2" s="127"/>
      <c r="O2" s="183" t="s">
        <v>0</v>
      </c>
      <c r="P2" s="184"/>
      <c r="Q2" s="185"/>
      <c r="R2" s="183" t="s">
        <v>1</v>
      </c>
      <c r="S2" s="184"/>
      <c r="T2" s="185"/>
      <c r="U2" s="183" t="s">
        <v>2</v>
      </c>
      <c r="V2" s="184"/>
      <c r="W2" s="185"/>
      <c r="X2" s="183" t="s">
        <v>3</v>
      </c>
      <c r="Y2" s="184"/>
      <c r="Z2" s="185"/>
      <c r="AA2" s="183" t="s">
        <v>4</v>
      </c>
      <c r="AB2" s="184"/>
      <c r="AC2" s="185"/>
      <c r="AD2" s="183" t="s">
        <v>5</v>
      </c>
      <c r="AE2" s="184"/>
      <c r="AF2" s="185"/>
      <c r="AG2" s="188" t="s">
        <v>6</v>
      </c>
      <c r="AH2" s="189"/>
      <c r="AI2" s="190"/>
      <c r="AJ2" s="188" t="s">
        <v>7</v>
      </c>
      <c r="AK2" s="189"/>
      <c r="AL2" s="190"/>
      <c r="AM2" s="188" t="s">
        <v>8</v>
      </c>
      <c r="AN2" s="189"/>
      <c r="AO2" s="190"/>
      <c r="AP2" s="188" t="s">
        <v>9</v>
      </c>
      <c r="AQ2" s="189"/>
      <c r="AR2" s="190"/>
      <c r="AS2" s="188" t="s">
        <v>10</v>
      </c>
      <c r="AT2" s="189"/>
      <c r="AU2" s="190"/>
      <c r="AV2" s="188" t="s">
        <v>11</v>
      </c>
      <c r="AW2" s="189"/>
      <c r="AX2" s="190"/>
    </row>
    <row r="3" spans="1:50" s="1" customFormat="1" ht="78" customHeight="1" thickBot="1" x14ac:dyDescent="0.3">
      <c r="A3" s="179"/>
      <c r="B3" s="192"/>
      <c r="C3" s="187"/>
      <c r="D3" s="187"/>
      <c r="E3" s="187"/>
      <c r="F3" s="187"/>
      <c r="G3" s="187"/>
      <c r="H3" s="187"/>
      <c r="I3" s="102" t="s">
        <v>584</v>
      </c>
      <c r="J3" s="100" t="s">
        <v>735</v>
      </c>
      <c r="K3" s="100" t="s">
        <v>13</v>
      </c>
      <c r="L3" s="5" t="s">
        <v>736</v>
      </c>
      <c r="M3" s="136" t="s">
        <v>737</v>
      </c>
      <c r="N3" s="128" t="s">
        <v>738</v>
      </c>
      <c r="O3" s="99" t="s">
        <v>584</v>
      </c>
      <c r="P3" s="101" t="s">
        <v>735</v>
      </c>
      <c r="Q3" s="98" t="s">
        <v>736</v>
      </c>
      <c r="R3" s="99" t="s">
        <v>584</v>
      </c>
      <c r="S3" s="101" t="s">
        <v>735</v>
      </c>
      <c r="T3" s="98" t="s">
        <v>736</v>
      </c>
      <c r="U3" s="99" t="s">
        <v>584</v>
      </c>
      <c r="V3" s="101" t="s">
        <v>735</v>
      </c>
      <c r="W3" s="98" t="s">
        <v>736</v>
      </c>
      <c r="X3" s="99" t="s">
        <v>584</v>
      </c>
      <c r="Y3" s="101" t="s">
        <v>735</v>
      </c>
      <c r="Z3" s="98" t="s">
        <v>736</v>
      </c>
      <c r="AA3" s="99" t="s">
        <v>584</v>
      </c>
      <c r="AB3" s="101" t="s">
        <v>735</v>
      </c>
      <c r="AC3" s="98" t="s">
        <v>736</v>
      </c>
      <c r="AD3" s="99" t="s">
        <v>584</v>
      </c>
      <c r="AE3" s="101" t="s">
        <v>735</v>
      </c>
      <c r="AF3" s="98" t="s">
        <v>736</v>
      </c>
      <c r="AG3" s="99" t="s">
        <v>584</v>
      </c>
      <c r="AH3" s="101" t="s">
        <v>735</v>
      </c>
      <c r="AI3" s="98" t="s">
        <v>736</v>
      </c>
      <c r="AJ3" s="99" t="s">
        <v>584</v>
      </c>
      <c r="AK3" s="101" t="s">
        <v>735</v>
      </c>
      <c r="AL3" s="98" t="s">
        <v>736</v>
      </c>
      <c r="AM3" s="99" t="s">
        <v>584</v>
      </c>
      <c r="AN3" s="101" t="s">
        <v>735</v>
      </c>
      <c r="AO3" s="98" t="s">
        <v>736</v>
      </c>
      <c r="AP3" s="99" t="s">
        <v>584</v>
      </c>
      <c r="AQ3" s="101" t="s">
        <v>735</v>
      </c>
      <c r="AR3" s="98" t="s">
        <v>736</v>
      </c>
      <c r="AS3" s="99" t="s">
        <v>584</v>
      </c>
      <c r="AT3" s="101" t="s">
        <v>735</v>
      </c>
      <c r="AU3" s="98" t="s">
        <v>736</v>
      </c>
      <c r="AV3" s="99" t="s">
        <v>584</v>
      </c>
      <c r="AW3" s="101" t="s">
        <v>735</v>
      </c>
      <c r="AX3" s="98" t="s">
        <v>736</v>
      </c>
    </row>
    <row r="4" spans="1:50" x14ac:dyDescent="0.25">
      <c r="A4" s="7">
        <v>1</v>
      </c>
      <c r="B4" s="60" t="s">
        <v>749</v>
      </c>
      <c r="C4" s="53">
        <v>151</v>
      </c>
      <c r="D4" s="90">
        <v>0.9</v>
      </c>
      <c r="E4" s="90" t="s">
        <v>293</v>
      </c>
      <c r="F4" s="87">
        <v>41582</v>
      </c>
      <c r="G4" s="87">
        <v>41582</v>
      </c>
      <c r="H4" s="95" t="s">
        <v>602</v>
      </c>
      <c r="I4" s="69">
        <f t="shared" ref="I4:I37" si="0">O4+R4+U4+X4+AA4+AD4+AG4+AJ4+AM4+AP4+AS4+AV4</f>
        <v>2203261.7919999994</v>
      </c>
      <c r="J4" s="9">
        <f t="shared" ref="J4:J37" si="1">P4+S4+V4+Y4+AB4+AE4+AH4+AK4+AN4+AQ4+AT4+AW4</f>
        <v>297863.32183444011</v>
      </c>
      <c r="K4" s="10">
        <f t="shared" ref="K4:K65" si="2">J4/I4</f>
        <v>0.13519197896317905</v>
      </c>
      <c r="L4" s="11">
        <f t="shared" ref="L4:L37" si="3">Q4+T4+W4+Z4+AC4+AF4+AI4+AL4+AO4+AR4+AU4+AX4</f>
        <v>221554.13656848005</v>
      </c>
      <c r="M4" s="12">
        <v>29786.330000000005</v>
      </c>
      <c r="N4" s="129">
        <f>L4-M4</f>
        <v>191767.80656848004</v>
      </c>
      <c r="O4" s="13">
        <v>289124.89599999978</v>
      </c>
      <c r="P4" s="14">
        <v>44100.220386880072</v>
      </c>
      <c r="Q4" s="15">
        <v>29687.529092720004</v>
      </c>
      <c r="R4" s="13">
        <v>340302.87199999997</v>
      </c>
      <c r="S4" s="14">
        <v>49432.39518672003</v>
      </c>
      <c r="T4" s="15">
        <v>39424.370289160026</v>
      </c>
      <c r="U4" s="13">
        <v>396830.74800000008</v>
      </c>
      <c r="V4" s="14">
        <v>54762.64322400005</v>
      </c>
      <c r="W4" s="15">
        <v>42895.842668800025</v>
      </c>
      <c r="X4" s="13">
        <v>393339.92399999988</v>
      </c>
      <c r="Y4" s="14">
        <v>51421.328264519994</v>
      </c>
      <c r="Z4" s="15">
        <v>39372.668085799996</v>
      </c>
      <c r="AA4" s="13">
        <v>170102.92399999994</v>
      </c>
      <c r="AB4" s="14">
        <v>21002.608026279988</v>
      </c>
      <c r="AC4" s="15">
        <v>15638.050136040001</v>
      </c>
      <c r="AD4" s="13">
        <v>103011.97600000002</v>
      </c>
      <c r="AE4" s="14">
        <v>12344.955203839998</v>
      </c>
      <c r="AF4" s="15">
        <v>8422.2072179199968</v>
      </c>
      <c r="AG4" s="13">
        <v>45767.495999999999</v>
      </c>
      <c r="AH4" s="14">
        <v>5650.9127311199982</v>
      </c>
      <c r="AI4" s="15">
        <v>3703.0947117200003</v>
      </c>
      <c r="AJ4" s="13">
        <v>161990.18800000002</v>
      </c>
      <c r="AK4" s="14">
        <v>20590.572796680019</v>
      </c>
      <c r="AL4" s="15">
        <v>14983.310714240017</v>
      </c>
      <c r="AM4" s="13">
        <v>162980.36399999991</v>
      </c>
      <c r="AN4" s="14">
        <v>20716.434068040006</v>
      </c>
      <c r="AO4" s="15">
        <v>15101.584733599999</v>
      </c>
      <c r="AP4" s="13">
        <v>91936.504000000001</v>
      </c>
      <c r="AQ4" s="14">
        <v>11686.04902344</v>
      </c>
      <c r="AR4" s="15">
        <v>8129.1227121199954</v>
      </c>
      <c r="AS4" s="13">
        <v>38238.707999999999</v>
      </c>
      <c r="AT4" s="14">
        <v>4860.5221738799964</v>
      </c>
      <c r="AU4" s="15">
        <v>3231.4835629999989</v>
      </c>
      <c r="AV4" s="13">
        <v>9635.1920000000009</v>
      </c>
      <c r="AW4" s="14">
        <v>1294.6807490399997</v>
      </c>
      <c r="AX4" s="15">
        <v>964.87264335999998</v>
      </c>
    </row>
    <row r="5" spans="1:50" x14ac:dyDescent="0.25">
      <c r="A5" s="7">
        <v>2</v>
      </c>
      <c r="B5" s="60" t="s">
        <v>14</v>
      </c>
      <c r="C5" s="53">
        <v>42</v>
      </c>
      <c r="D5" s="91">
        <v>1.96</v>
      </c>
      <c r="E5" s="91" t="s">
        <v>368</v>
      </c>
      <c r="F5" s="74">
        <v>40906</v>
      </c>
      <c r="G5" s="74">
        <v>40906</v>
      </c>
      <c r="H5" s="94" t="s">
        <v>369</v>
      </c>
      <c r="I5" s="69">
        <f t="shared" si="0"/>
        <v>15480000.000000017</v>
      </c>
      <c r="J5" s="9">
        <f t="shared" si="1"/>
        <v>2933460.0000000019</v>
      </c>
      <c r="K5" s="10">
        <f t="shared" si="2"/>
        <v>0.18949999999999992</v>
      </c>
      <c r="L5" s="11">
        <f t="shared" si="3"/>
        <v>2376832.7834433028</v>
      </c>
      <c r="M5" s="12">
        <v>293346</v>
      </c>
      <c r="N5" s="129">
        <f t="shared" ref="N5:N61" si="4">L5-M5</f>
        <v>2083486.7834433028</v>
      </c>
      <c r="O5" s="13">
        <v>1309777.5000000005</v>
      </c>
      <c r="P5" s="14">
        <v>248202.83624999993</v>
      </c>
      <c r="Q5" s="15">
        <v>182633.12995499984</v>
      </c>
      <c r="R5" s="13">
        <v>1298341.3499999992</v>
      </c>
      <c r="S5" s="14">
        <v>246035.68582500002</v>
      </c>
      <c r="T5" s="15">
        <v>207612.71674200016</v>
      </c>
      <c r="U5" s="13">
        <v>1378609.2000000004</v>
      </c>
      <c r="V5" s="14">
        <v>261246.4433999999</v>
      </c>
      <c r="W5" s="15">
        <v>220245.03196139965</v>
      </c>
      <c r="X5" s="13">
        <v>1338607.7100000007</v>
      </c>
      <c r="Y5" s="14">
        <v>253666.16104500002</v>
      </c>
      <c r="Z5" s="15">
        <v>212607.45878520005</v>
      </c>
      <c r="AA5" s="13">
        <v>1289374.4100000006</v>
      </c>
      <c r="AB5" s="14">
        <v>244336.45069500007</v>
      </c>
      <c r="AC5" s="15">
        <v>202702.26351090011</v>
      </c>
      <c r="AD5" s="13">
        <v>1308303.2400000002</v>
      </c>
      <c r="AE5" s="14">
        <v>247923.46397999965</v>
      </c>
      <c r="AF5" s="15">
        <v>195534.78697080008</v>
      </c>
      <c r="AG5" s="13">
        <v>1250335.0799999994</v>
      </c>
      <c r="AH5" s="14">
        <v>236938.4976599997</v>
      </c>
      <c r="AI5" s="15">
        <v>188671.57765230027</v>
      </c>
      <c r="AJ5" s="13">
        <v>1276194.7200000016</v>
      </c>
      <c r="AK5" s="14">
        <v>241838.89944000007</v>
      </c>
      <c r="AL5" s="15">
        <v>198901.76930370016</v>
      </c>
      <c r="AM5" s="13">
        <v>1312200.6299999983</v>
      </c>
      <c r="AN5" s="14">
        <v>248662.01938499979</v>
      </c>
      <c r="AO5" s="15">
        <v>204142.90970700019</v>
      </c>
      <c r="AP5" s="13">
        <v>1316278.0799999994</v>
      </c>
      <c r="AQ5" s="14">
        <v>249434.6961599997</v>
      </c>
      <c r="AR5" s="15">
        <v>198959.48900429971</v>
      </c>
      <c r="AS5" s="13">
        <v>1293343.0499999993</v>
      </c>
      <c r="AT5" s="14">
        <v>245088.50797499999</v>
      </c>
      <c r="AU5" s="15">
        <v>192698.53235670005</v>
      </c>
      <c r="AV5" s="13">
        <v>1108635.0300000149</v>
      </c>
      <c r="AW5" s="14">
        <v>210086.33818500317</v>
      </c>
      <c r="AX5" s="15">
        <v>172123.11749400222</v>
      </c>
    </row>
    <row r="6" spans="1:50" x14ac:dyDescent="0.25">
      <c r="A6" s="16">
        <v>3</v>
      </c>
      <c r="B6" s="61" t="s">
        <v>750</v>
      </c>
      <c r="C6" s="55">
        <v>44</v>
      </c>
      <c r="D6" s="91">
        <v>0.9</v>
      </c>
      <c r="E6" s="91" t="s">
        <v>368</v>
      </c>
      <c r="F6" s="74">
        <v>40927</v>
      </c>
      <c r="G6" s="74">
        <v>40927</v>
      </c>
      <c r="H6" s="94" t="s">
        <v>370</v>
      </c>
      <c r="I6" s="70">
        <f t="shared" si="0"/>
        <v>4672003.9199999971</v>
      </c>
      <c r="J6" s="18">
        <f t="shared" si="1"/>
        <v>929737.90363680013</v>
      </c>
      <c r="K6" s="19">
        <f t="shared" si="2"/>
        <v>0.19900195281445754</v>
      </c>
      <c r="L6" s="20">
        <f t="shared" si="3"/>
        <v>766930.90602079977</v>
      </c>
      <c r="M6" s="137">
        <v>92973.75</v>
      </c>
      <c r="N6" s="130">
        <f t="shared" si="4"/>
        <v>673957.15602079977</v>
      </c>
      <c r="O6" s="21">
        <v>169945.19999999952</v>
      </c>
      <c r="P6" s="22">
        <v>34250.755607999941</v>
      </c>
      <c r="Q6" s="23">
        <v>26112.038463599994</v>
      </c>
      <c r="R6" s="21">
        <v>217504.19999999992</v>
      </c>
      <c r="S6" s="22">
        <v>43835.796467999964</v>
      </c>
      <c r="T6" s="23">
        <v>37583.372731199946</v>
      </c>
      <c r="U6" s="21">
        <v>361243.56000000058</v>
      </c>
      <c r="V6" s="22">
        <v>72805.027082399916</v>
      </c>
      <c r="W6" s="23">
        <v>62007.551422799967</v>
      </c>
      <c r="X6" s="21">
        <v>261088.79999999987</v>
      </c>
      <c r="Y6" s="22">
        <v>52481.181263999977</v>
      </c>
      <c r="Z6" s="23">
        <v>44423.526914400034</v>
      </c>
      <c r="AA6" s="21">
        <v>413098.0799999999</v>
      </c>
      <c r="AB6" s="22">
        <v>81933.873187200181</v>
      </c>
      <c r="AC6" s="23">
        <v>68542.873068000044</v>
      </c>
      <c r="AD6" s="21">
        <v>434514.48000000027</v>
      </c>
      <c r="AE6" s="22">
        <v>86181.601963199835</v>
      </c>
      <c r="AF6" s="23">
        <v>68807.051704799989</v>
      </c>
      <c r="AG6" s="21">
        <v>418483.08000000048</v>
      </c>
      <c r="AH6" s="22">
        <v>83001.934087200163</v>
      </c>
      <c r="AI6" s="23">
        <v>66957.364191599918</v>
      </c>
      <c r="AJ6" s="21">
        <v>406949.15999999963</v>
      </c>
      <c r="AK6" s="22">
        <v>80714.296394400022</v>
      </c>
      <c r="AL6" s="23">
        <v>67021.910012400025</v>
      </c>
      <c r="AM6" s="21">
        <v>357445.79999999719</v>
      </c>
      <c r="AN6" s="22">
        <v>70895.799972000095</v>
      </c>
      <c r="AO6" s="23">
        <v>58744.758907200048</v>
      </c>
      <c r="AP6" s="21">
        <v>510974.63999999792</v>
      </c>
      <c r="AQ6" s="22">
        <v>101346.71009760047</v>
      </c>
      <c r="AR6" s="23">
        <v>81468.327117599954</v>
      </c>
      <c r="AS6" s="21">
        <v>589719.84000000055</v>
      </c>
      <c r="AT6" s="22">
        <v>116965.03306559956</v>
      </c>
      <c r="AU6" s="23">
        <v>98240.969179999942</v>
      </c>
      <c r="AV6" s="21">
        <v>531037.08000000182</v>
      </c>
      <c r="AW6" s="22">
        <v>105325.8944472</v>
      </c>
      <c r="AX6" s="23">
        <v>87021.162307200037</v>
      </c>
    </row>
    <row r="7" spans="1:50" x14ac:dyDescent="0.25">
      <c r="A7" s="7">
        <v>4</v>
      </c>
      <c r="B7" s="61" t="s">
        <v>15</v>
      </c>
      <c r="C7" s="55">
        <v>45</v>
      </c>
      <c r="D7" s="91">
        <v>1.95</v>
      </c>
      <c r="E7" s="91" t="s">
        <v>368</v>
      </c>
      <c r="F7" s="74">
        <v>40729</v>
      </c>
      <c r="G7" s="74">
        <v>40729</v>
      </c>
      <c r="H7" s="94" t="s">
        <v>371</v>
      </c>
      <c r="I7" s="70">
        <f t="shared" si="0"/>
        <v>15329724.450000003</v>
      </c>
      <c r="J7" s="18">
        <f t="shared" si="1"/>
        <v>2904982.7832749994</v>
      </c>
      <c r="K7" s="19">
        <f t="shared" si="2"/>
        <v>0.18949999999999992</v>
      </c>
      <c r="L7" s="20">
        <f t="shared" si="3"/>
        <v>2356816.9641014989</v>
      </c>
      <c r="M7" s="137">
        <v>145249.13999999998</v>
      </c>
      <c r="N7" s="130">
        <f t="shared" si="4"/>
        <v>2211567.8241014988</v>
      </c>
      <c r="O7" s="21">
        <v>1207875.449999999</v>
      </c>
      <c r="P7" s="22">
        <v>228892.39777500008</v>
      </c>
      <c r="Q7" s="23">
        <v>170017.36187849991</v>
      </c>
      <c r="R7" s="21">
        <v>1171307.8499999996</v>
      </c>
      <c r="S7" s="22">
        <v>221962.8375749999</v>
      </c>
      <c r="T7" s="23">
        <v>187120.49171999993</v>
      </c>
      <c r="U7" s="21">
        <v>1254676.9500000002</v>
      </c>
      <c r="V7" s="22">
        <v>237761.28202500011</v>
      </c>
      <c r="W7" s="23">
        <v>200440.05564299991</v>
      </c>
      <c r="X7" s="21">
        <v>1288554.9000000008</v>
      </c>
      <c r="Y7" s="22">
        <v>244181.15354999993</v>
      </c>
      <c r="Z7" s="23">
        <v>204662.84375100012</v>
      </c>
      <c r="AA7" s="21">
        <v>1335909.9000000004</v>
      </c>
      <c r="AB7" s="22">
        <v>253154.92604999975</v>
      </c>
      <c r="AC7" s="23">
        <v>209927.79216299998</v>
      </c>
      <c r="AD7" s="21">
        <v>1211291.7000000002</v>
      </c>
      <c r="AE7" s="22">
        <v>229539.77714999992</v>
      </c>
      <c r="AF7" s="23">
        <v>181201.84782449994</v>
      </c>
      <c r="AG7" s="21">
        <v>1284203.2500000005</v>
      </c>
      <c r="AH7" s="22">
        <v>243356.51587499992</v>
      </c>
      <c r="AI7" s="23">
        <v>194620.87595249977</v>
      </c>
      <c r="AJ7" s="21">
        <v>1331526.1499999994</v>
      </c>
      <c r="AK7" s="22">
        <v>252324.20542499996</v>
      </c>
      <c r="AL7" s="23">
        <v>207435.54254099994</v>
      </c>
      <c r="AM7" s="21">
        <v>1291332.3000000003</v>
      </c>
      <c r="AN7" s="22">
        <v>244707.47084999995</v>
      </c>
      <c r="AO7" s="23">
        <v>200918.48094750004</v>
      </c>
      <c r="AP7" s="21">
        <v>1350803.2499999988</v>
      </c>
      <c r="AQ7" s="22">
        <v>255977.21587500017</v>
      </c>
      <c r="AR7" s="23">
        <v>204039.99376799972</v>
      </c>
      <c r="AS7" s="21">
        <v>1275000.7500000019</v>
      </c>
      <c r="AT7" s="22">
        <v>241612.64212499987</v>
      </c>
      <c r="AU7" s="23">
        <v>189993.85458450005</v>
      </c>
      <c r="AV7" s="21">
        <v>1327242</v>
      </c>
      <c r="AW7" s="22">
        <v>251512.35899999976</v>
      </c>
      <c r="AX7" s="23">
        <v>206437.82332799977</v>
      </c>
    </row>
    <row r="8" spans="1:50" x14ac:dyDescent="0.25">
      <c r="A8" s="7">
        <v>5</v>
      </c>
      <c r="B8" s="170" t="s">
        <v>16</v>
      </c>
      <c r="C8" s="171">
        <v>46</v>
      </c>
      <c r="D8" s="91">
        <v>1.4990000000000001</v>
      </c>
      <c r="E8" s="91" t="s">
        <v>368</v>
      </c>
      <c r="F8" s="74">
        <v>40892</v>
      </c>
      <c r="G8" s="74">
        <v>40892</v>
      </c>
      <c r="H8" s="94" t="s">
        <v>372</v>
      </c>
      <c r="I8" s="70">
        <f t="shared" si="0"/>
        <v>11063150.4</v>
      </c>
      <c r="J8" s="18">
        <f t="shared" si="1"/>
        <v>2152667.8048320012</v>
      </c>
      <c r="K8" s="19">
        <f t="shared" si="2"/>
        <v>0.19458000000000011</v>
      </c>
      <c r="L8" s="20">
        <f t="shared" si="3"/>
        <v>1754185.9369800002</v>
      </c>
      <c r="M8" s="137">
        <v>167233.07999999999</v>
      </c>
      <c r="N8" s="130">
        <f t="shared" si="4"/>
        <v>1586952.8569800002</v>
      </c>
      <c r="O8" s="21">
        <v>825306.15000000026</v>
      </c>
      <c r="P8" s="22">
        <v>160588.07066699993</v>
      </c>
      <c r="Q8" s="23">
        <v>118913.340549</v>
      </c>
      <c r="R8" s="21">
        <v>617112.44999999995</v>
      </c>
      <c r="S8" s="22">
        <v>120077.74052100048</v>
      </c>
      <c r="T8" s="23">
        <v>101376.7196955</v>
      </c>
      <c r="U8" s="21">
        <v>1020151.1999999998</v>
      </c>
      <c r="V8" s="22">
        <v>198501.02049600007</v>
      </c>
      <c r="W8" s="23">
        <v>168106.98413699985</v>
      </c>
      <c r="X8" s="21">
        <v>1016132.6999999998</v>
      </c>
      <c r="Y8" s="22">
        <v>197719.10076600031</v>
      </c>
      <c r="Z8" s="23">
        <v>166618.71550799982</v>
      </c>
      <c r="AA8" s="21">
        <v>882456.14999999991</v>
      </c>
      <c r="AB8" s="22">
        <v>171708.31766700023</v>
      </c>
      <c r="AC8" s="23">
        <v>143242.86934799998</v>
      </c>
      <c r="AD8" s="21">
        <v>926295.60000000021</v>
      </c>
      <c r="AE8" s="22">
        <v>180238.59784799998</v>
      </c>
      <c r="AF8" s="23">
        <v>142339.97044649997</v>
      </c>
      <c r="AG8" s="21">
        <v>1026854.3999999997</v>
      </c>
      <c r="AH8" s="22">
        <v>199805.32915199996</v>
      </c>
      <c r="AI8" s="23">
        <v>160261.7545110003</v>
      </c>
      <c r="AJ8" s="21">
        <v>1022291.2500000006</v>
      </c>
      <c r="AK8" s="22">
        <v>198917.43142500013</v>
      </c>
      <c r="AL8" s="23">
        <v>164510.75807249994</v>
      </c>
      <c r="AM8" s="21">
        <v>1013773.2000000002</v>
      </c>
      <c r="AN8" s="22">
        <v>197259.98925600003</v>
      </c>
      <c r="AO8" s="23">
        <v>162879.13571549996</v>
      </c>
      <c r="AP8" s="21">
        <v>990950.99999999895</v>
      </c>
      <c r="AQ8" s="22">
        <v>192819.24558000022</v>
      </c>
      <c r="AR8" s="23">
        <v>154756.12422899995</v>
      </c>
      <c r="AS8" s="21">
        <v>799760.9999999993</v>
      </c>
      <c r="AT8" s="22">
        <v>155617.49537999951</v>
      </c>
      <c r="AU8" s="23">
        <v>123117.1940265001</v>
      </c>
      <c r="AV8" s="21">
        <v>922065.30000000051</v>
      </c>
      <c r="AW8" s="22">
        <v>179415.46607400014</v>
      </c>
      <c r="AX8" s="23">
        <v>148062.37074150005</v>
      </c>
    </row>
    <row r="9" spans="1:50" x14ac:dyDescent="0.25">
      <c r="A9" s="16">
        <v>6</v>
      </c>
      <c r="B9" s="170" t="s">
        <v>761</v>
      </c>
      <c r="C9" s="171">
        <v>372</v>
      </c>
      <c r="D9" s="173">
        <v>1.5</v>
      </c>
      <c r="E9" s="173" t="s">
        <v>293</v>
      </c>
      <c r="F9" s="174">
        <v>41758</v>
      </c>
      <c r="G9" s="174">
        <v>41758</v>
      </c>
      <c r="H9" s="175" t="s">
        <v>603</v>
      </c>
      <c r="I9" s="70">
        <f t="shared" si="0"/>
        <v>9706821.5999999978</v>
      </c>
      <c r="J9" s="18">
        <f t="shared" si="1"/>
        <v>1158075.0546570001</v>
      </c>
      <c r="K9" s="19">
        <f t="shared" si="2"/>
        <v>0.11930527853288252</v>
      </c>
      <c r="L9" s="20">
        <f t="shared" si="3"/>
        <v>812898.72826949984</v>
      </c>
      <c r="M9" s="137">
        <v>115807.51000000001</v>
      </c>
      <c r="N9" s="130">
        <f t="shared" si="4"/>
        <v>697091.21826949983</v>
      </c>
      <c r="O9" s="21">
        <v>892074.15000000049</v>
      </c>
      <c r="P9" s="22">
        <v>124658.441721</v>
      </c>
      <c r="Q9" s="23">
        <v>80545.060023000056</v>
      </c>
      <c r="R9" s="21">
        <v>724391.54999999912</v>
      </c>
      <c r="S9" s="22">
        <v>96061.563445500244</v>
      </c>
      <c r="T9" s="23">
        <v>75120.602360999997</v>
      </c>
      <c r="U9" s="21">
        <v>1010743.35</v>
      </c>
      <c r="V9" s="22">
        <v>126838.18299150004</v>
      </c>
      <c r="W9" s="23">
        <v>96720.861390000078</v>
      </c>
      <c r="X9" s="21">
        <v>871661.09999999928</v>
      </c>
      <c r="Y9" s="22">
        <v>103169.80779600034</v>
      </c>
      <c r="Z9" s="23">
        <v>76520.790392999959</v>
      </c>
      <c r="AA9" s="21">
        <v>782204.85000000056</v>
      </c>
      <c r="AB9" s="22">
        <v>87004.645465499882</v>
      </c>
      <c r="AC9" s="23">
        <v>62720.693911499955</v>
      </c>
      <c r="AD9" s="21">
        <v>824103.14999999956</v>
      </c>
      <c r="AE9" s="22">
        <v>88731.186160499958</v>
      </c>
      <c r="AF9" s="23">
        <v>55331.106346500019</v>
      </c>
      <c r="AG9" s="21">
        <v>820626.00000000116</v>
      </c>
      <c r="AH9" s="22">
        <v>91278.229979999887</v>
      </c>
      <c r="AI9" s="23">
        <v>60215.824274999963</v>
      </c>
      <c r="AJ9" s="21">
        <v>744464.85000000009</v>
      </c>
      <c r="AK9" s="22">
        <v>85457.120131500065</v>
      </c>
      <c r="AL9" s="23">
        <v>59961.752228999947</v>
      </c>
      <c r="AM9" s="21">
        <v>1009392.4499999997</v>
      </c>
      <c r="AN9" s="22">
        <v>115868.15933549989</v>
      </c>
      <c r="AO9" s="23">
        <v>81462.310796999984</v>
      </c>
      <c r="AP9" s="21">
        <v>657725.54999999981</v>
      </c>
      <c r="AQ9" s="22">
        <v>75500.315884499854</v>
      </c>
      <c r="AR9" s="23">
        <v>49948.03188000006</v>
      </c>
      <c r="AS9" s="21">
        <v>484441.04999999981</v>
      </c>
      <c r="AT9" s="22">
        <v>55608.98812949998</v>
      </c>
      <c r="AU9" s="23">
        <v>36139.250017500024</v>
      </c>
      <c r="AV9" s="21">
        <v>884993.54999999981</v>
      </c>
      <c r="AW9" s="22">
        <v>107898.41361599999</v>
      </c>
      <c r="AX9" s="23">
        <v>78212.444645999945</v>
      </c>
    </row>
    <row r="10" spans="1:50" x14ac:dyDescent="0.25">
      <c r="A10" s="7">
        <v>7</v>
      </c>
      <c r="B10" s="170" t="s">
        <v>761</v>
      </c>
      <c r="C10" s="171">
        <v>1</v>
      </c>
      <c r="D10" s="91">
        <v>0.5</v>
      </c>
      <c r="E10" s="91" t="s">
        <v>293</v>
      </c>
      <c r="F10" s="74">
        <v>41369</v>
      </c>
      <c r="G10" s="74">
        <v>41369</v>
      </c>
      <c r="H10" s="94" t="s">
        <v>604</v>
      </c>
      <c r="I10" s="70">
        <f t="shared" si="0"/>
        <v>3956553.1199999899</v>
      </c>
      <c r="J10" s="18">
        <f t="shared" si="1"/>
        <v>536964.38788379938</v>
      </c>
      <c r="K10" s="19">
        <f t="shared" si="2"/>
        <v>0.13571519744534627</v>
      </c>
      <c r="L10" s="20">
        <f t="shared" si="3"/>
        <v>394033.00891020009</v>
      </c>
      <c r="M10" s="137">
        <v>26848.220000000005</v>
      </c>
      <c r="N10" s="130">
        <f t="shared" si="4"/>
        <v>367184.78891020006</v>
      </c>
      <c r="O10" s="21">
        <v>360410.03999999695</v>
      </c>
      <c r="P10" s="22">
        <v>56587.980380399655</v>
      </c>
      <c r="Q10" s="23">
        <v>38487.23432519997</v>
      </c>
      <c r="R10" s="21">
        <v>340449.77999999875</v>
      </c>
      <c r="S10" s="22">
        <v>50907.455603400078</v>
      </c>
      <c r="T10" s="23">
        <v>40748.128168199997</v>
      </c>
      <c r="U10" s="21">
        <v>372670.31999999878</v>
      </c>
      <c r="V10" s="22">
        <v>52937.818956000105</v>
      </c>
      <c r="W10" s="23">
        <v>41839.817695799997</v>
      </c>
      <c r="X10" s="21">
        <v>362348.51999999798</v>
      </c>
      <c r="Y10" s="22">
        <v>48764.863821600113</v>
      </c>
      <c r="Z10" s="23">
        <v>37657.204013999995</v>
      </c>
      <c r="AA10" s="21">
        <v>250549.31999999942</v>
      </c>
      <c r="AB10" s="22">
        <v>31844.818572000018</v>
      </c>
      <c r="AC10" s="23">
        <v>24268.150846199995</v>
      </c>
      <c r="AD10" s="21">
        <v>362410.31999999913</v>
      </c>
      <c r="AE10" s="22">
        <v>44706.937075199756</v>
      </c>
      <c r="AF10" s="23">
        <v>29967.872194799984</v>
      </c>
      <c r="AG10" s="21">
        <v>282299.75999999925</v>
      </c>
      <c r="AH10" s="22">
        <v>35880.299496000021</v>
      </c>
      <c r="AI10" s="23">
        <v>24822.889536599996</v>
      </c>
      <c r="AJ10" s="21">
        <v>183274.14000000013</v>
      </c>
      <c r="AK10" s="22">
        <v>23979.588477599951</v>
      </c>
      <c r="AL10" s="23">
        <v>17854.659683999987</v>
      </c>
      <c r="AM10" s="21">
        <v>350281.26000000199</v>
      </c>
      <c r="AN10" s="22">
        <v>45830.800058399705</v>
      </c>
      <c r="AO10" s="23">
        <v>33932.20726680004</v>
      </c>
      <c r="AP10" s="21">
        <v>372407.76000000071</v>
      </c>
      <c r="AQ10" s="22">
        <v>48725.83131839992</v>
      </c>
      <c r="AR10" s="23">
        <v>34418.868495000039</v>
      </c>
      <c r="AS10" s="21">
        <v>363180.83999999904</v>
      </c>
      <c r="AT10" s="22">
        <v>47518.581105599907</v>
      </c>
      <c r="AU10" s="23">
        <v>32815.887922200032</v>
      </c>
      <c r="AV10" s="21">
        <v>356271.0599999979</v>
      </c>
      <c r="AW10" s="22">
        <v>49279.413019200074</v>
      </c>
      <c r="AX10" s="23">
        <v>37220.088761400002</v>
      </c>
    </row>
    <row r="11" spans="1:50" x14ac:dyDescent="0.25">
      <c r="A11" s="7">
        <v>8</v>
      </c>
      <c r="B11" s="170" t="s">
        <v>17</v>
      </c>
      <c r="C11" s="171">
        <v>30</v>
      </c>
      <c r="D11" s="91">
        <v>0.999</v>
      </c>
      <c r="E11" s="91" t="s">
        <v>293</v>
      </c>
      <c r="F11" s="74">
        <v>41312</v>
      </c>
      <c r="G11" s="74">
        <v>41312</v>
      </c>
      <c r="H11" s="94" t="s">
        <v>373</v>
      </c>
      <c r="I11" s="70">
        <f t="shared" si="0"/>
        <v>7403065.8799999999</v>
      </c>
      <c r="J11" s="18">
        <f t="shared" si="1"/>
        <v>970975.66948520031</v>
      </c>
      <c r="K11" s="19">
        <f t="shared" si="2"/>
        <v>0.13115858824225407</v>
      </c>
      <c r="L11" s="20">
        <f t="shared" si="3"/>
        <v>706306.98507040017</v>
      </c>
      <c r="M11" s="137">
        <v>48548.77</v>
      </c>
      <c r="N11" s="130">
        <f t="shared" si="4"/>
        <v>657758.21507040015</v>
      </c>
      <c r="O11" s="21">
        <v>596681.60000000009</v>
      </c>
      <c r="P11" s="22">
        <v>91011.844448000091</v>
      </c>
      <c r="Q11" s="23">
        <v>61398.061402000087</v>
      </c>
      <c r="R11" s="21">
        <v>630835.96</v>
      </c>
      <c r="S11" s="22">
        <v>91635.231549600052</v>
      </c>
      <c r="T11" s="23">
        <v>73138.715892999986</v>
      </c>
      <c r="U11" s="21">
        <v>511581.08000000019</v>
      </c>
      <c r="V11" s="22">
        <v>70598.189040000041</v>
      </c>
      <c r="W11" s="23">
        <v>55518.253359400049</v>
      </c>
      <c r="X11" s="21">
        <v>707805.82000000007</v>
      </c>
      <c r="Y11" s="22">
        <v>92531.454848599926</v>
      </c>
      <c r="Z11" s="23">
        <v>70809.26817660009</v>
      </c>
      <c r="AA11" s="21">
        <v>717592.00000000047</v>
      </c>
      <c r="AB11" s="22">
        <v>88601.084240000055</v>
      </c>
      <c r="AC11" s="23">
        <v>65382.837321399988</v>
      </c>
      <c r="AD11" s="21">
        <v>648021.56000000017</v>
      </c>
      <c r="AE11" s="22">
        <v>77658.903750400103</v>
      </c>
      <c r="AF11" s="23">
        <v>51488.8325988</v>
      </c>
      <c r="AG11" s="21">
        <v>676389.01999999955</v>
      </c>
      <c r="AH11" s="22">
        <v>83513.752299399988</v>
      </c>
      <c r="AI11" s="23">
        <v>58123.267228399978</v>
      </c>
      <c r="AJ11" s="21">
        <v>413496.10000000021</v>
      </c>
      <c r="AK11" s="22">
        <v>52559.489271000013</v>
      </c>
      <c r="AL11" s="23">
        <v>38220.259014799965</v>
      </c>
      <c r="AM11" s="21">
        <v>604396.7999999997</v>
      </c>
      <c r="AN11" s="22">
        <v>76824.87724799999</v>
      </c>
      <c r="AO11" s="23">
        <v>56659.515900800048</v>
      </c>
      <c r="AP11" s="21">
        <v>604935.83999999985</v>
      </c>
      <c r="AQ11" s="22">
        <v>76893.394622400054</v>
      </c>
      <c r="AR11" s="23">
        <v>53968.459005800018</v>
      </c>
      <c r="AS11" s="21">
        <v>601732.41999999958</v>
      </c>
      <c r="AT11" s="22">
        <v>76486.207906199998</v>
      </c>
      <c r="AU11" s="23">
        <v>52197.371609999958</v>
      </c>
      <c r="AV11" s="21">
        <v>689597.67999999982</v>
      </c>
      <c r="AW11" s="22">
        <v>92661.240261600033</v>
      </c>
      <c r="AX11" s="23">
        <v>69402.14355940005</v>
      </c>
    </row>
    <row r="12" spans="1:50" x14ac:dyDescent="0.25">
      <c r="A12" s="16">
        <v>9</v>
      </c>
      <c r="B12" s="170" t="s">
        <v>18</v>
      </c>
      <c r="C12" s="171">
        <v>61</v>
      </c>
      <c r="D12" s="91">
        <v>0.6</v>
      </c>
      <c r="E12" s="91" t="s">
        <v>368</v>
      </c>
      <c r="F12" s="74">
        <v>41242</v>
      </c>
      <c r="G12" s="74">
        <v>41309</v>
      </c>
      <c r="H12" s="94" t="s">
        <v>374</v>
      </c>
      <c r="I12" s="70">
        <f t="shared" si="0"/>
        <v>4000000.0000000014</v>
      </c>
      <c r="J12" s="18">
        <f t="shared" si="1"/>
        <v>816680</v>
      </c>
      <c r="K12" s="19">
        <f t="shared" si="2"/>
        <v>0.20416999999999993</v>
      </c>
      <c r="L12" s="20">
        <f t="shared" si="3"/>
        <v>672114.59906700021</v>
      </c>
      <c r="M12" s="137">
        <v>48325.569999999992</v>
      </c>
      <c r="N12" s="130">
        <f t="shared" si="4"/>
        <v>623789.02906700026</v>
      </c>
      <c r="O12" s="21">
        <v>311426.8</v>
      </c>
      <c r="P12" s="22">
        <v>63584.00975599997</v>
      </c>
      <c r="Q12" s="23">
        <v>48041.832643999973</v>
      </c>
      <c r="R12" s="21">
        <v>210838.30000000025</v>
      </c>
      <c r="S12" s="22">
        <v>43046.855711000018</v>
      </c>
      <c r="T12" s="23">
        <v>36435.633208999985</v>
      </c>
      <c r="U12" s="21">
        <v>369310.00000000029</v>
      </c>
      <c r="V12" s="22">
        <v>75402.022699999914</v>
      </c>
      <c r="W12" s="23">
        <v>64366.893947000026</v>
      </c>
      <c r="X12" s="21">
        <v>360938.6999999999</v>
      </c>
      <c r="Y12" s="22">
        <v>73692.854378999938</v>
      </c>
      <c r="Z12" s="23">
        <v>62638.044326000032</v>
      </c>
      <c r="AA12" s="21">
        <v>380634.50000000035</v>
      </c>
      <c r="AB12" s="22">
        <v>77714.145864999969</v>
      </c>
      <c r="AC12" s="23">
        <v>65251.855109000004</v>
      </c>
      <c r="AD12" s="21">
        <v>353222.3999999995</v>
      </c>
      <c r="AE12" s="22">
        <v>72117.417407999936</v>
      </c>
      <c r="AF12" s="23">
        <v>57507.866258999995</v>
      </c>
      <c r="AG12" s="21">
        <v>365696.59999999969</v>
      </c>
      <c r="AH12" s="22">
        <v>74664.274822000036</v>
      </c>
      <c r="AI12" s="23">
        <v>60626.46457199999</v>
      </c>
      <c r="AJ12" s="21">
        <v>372316.09999999951</v>
      </c>
      <c r="AK12" s="22">
        <v>76015.778136999928</v>
      </c>
      <c r="AL12" s="23">
        <v>63457.067497999946</v>
      </c>
      <c r="AM12" s="21">
        <v>366328.9</v>
      </c>
      <c r="AN12" s="22">
        <v>74793.371513000006</v>
      </c>
      <c r="AO12" s="23">
        <v>62442.61149099996</v>
      </c>
      <c r="AP12" s="21">
        <v>350616.49999999988</v>
      </c>
      <c r="AQ12" s="22">
        <v>71585.370804999984</v>
      </c>
      <c r="AR12" s="23">
        <v>58102.421576000073</v>
      </c>
      <c r="AS12" s="21">
        <v>251969.70000000007</v>
      </c>
      <c r="AT12" s="22">
        <v>51444.653649000007</v>
      </c>
      <c r="AU12" s="23">
        <v>41316.485954000011</v>
      </c>
      <c r="AV12" s="21">
        <v>306701.50000000192</v>
      </c>
      <c r="AW12" s="22">
        <v>62619.245255000467</v>
      </c>
      <c r="AX12" s="23">
        <v>51927.422482000373</v>
      </c>
    </row>
    <row r="13" spans="1:50" x14ac:dyDescent="0.25">
      <c r="A13" s="7">
        <v>10</v>
      </c>
      <c r="B13" s="170" t="s">
        <v>19</v>
      </c>
      <c r="C13" s="171">
        <v>63</v>
      </c>
      <c r="D13" s="91">
        <v>0.6</v>
      </c>
      <c r="E13" s="91" t="s">
        <v>368</v>
      </c>
      <c r="F13" s="74">
        <v>40759</v>
      </c>
      <c r="G13" s="74">
        <v>40759</v>
      </c>
      <c r="H13" s="94" t="s">
        <v>375</v>
      </c>
      <c r="I13" s="70">
        <f t="shared" si="0"/>
        <v>4481945.3999999976</v>
      </c>
      <c r="J13" s="18">
        <f t="shared" si="1"/>
        <v>915078.79231799976</v>
      </c>
      <c r="K13" s="19">
        <f t="shared" si="2"/>
        <v>0.20417000000000005</v>
      </c>
      <c r="L13" s="20">
        <f t="shared" si="3"/>
        <v>752832.06720899988</v>
      </c>
      <c r="M13" s="137">
        <v>91507.88</v>
      </c>
      <c r="N13" s="130">
        <f t="shared" si="4"/>
        <v>661324.18720899988</v>
      </c>
      <c r="O13" s="21">
        <v>392103.11999999959</v>
      </c>
      <c r="P13" s="22">
        <v>80055.69401039998</v>
      </c>
      <c r="Q13" s="23">
        <v>59839.343368199996</v>
      </c>
      <c r="R13" s="21">
        <v>353698.49999999977</v>
      </c>
      <c r="S13" s="22">
        <v>72214.622745000001</v>
      </c>
      <c r="T13" s="23">
        <v>61697.368528200037</v>
      </c>
      <c r="U13" s="21">
        <v>377753.16</v>
      </c>
      <c r="V13" s="22">
        <v>77125.862677199955</v>
      </c>
      <c r="W13" s="23">
        <v>65822.311352399949</v>
      </c>
      <c r="X13" s="21">
        <v>424560.23999999935</v>
      </c>
      <c r="Y13" s="22">
        <v>86682.464200800008</v>
      </c>
      <c r="Z13" s="23">
        <v>73643.694225000116</v>
      </c>
      <c r="AA13" s="21">
        <v>439066.55999999866</v>
      </c>
      <c r="AB13" s="22">
        <v>89644.21955519999</v>
      </c>
      <c r="AC13" s="23">
        <v>75295.46846699997</v>
      </c>
      <c r="AD13" s="21">
        <v>355634.57999999897</v>
      </c>
      <c r="AE13" s="22">
        <v>72609.912198600039</v>
      </c>
      <c r="AF13" s="23">
        <v>58339.726289400016</v>
      </c>
      <c r="AG13" s="21">
        <v>353368.01999999955</v>
      </c>
      <c r="AH13" s="22">
        <v>72147.148643399982</v>
      </c>
      <c r="AI13" s="23">
        <v>58518.23793539992</v>
      </c>
      <c r="AJ13" s="21">
        <v>336014.28000000061</v>
      </c>
      <c r="AK13" s="22">
        <v>68604.035547599924</v>
      </c>
      <c r="AL13" s="23">
        <v>57209.53562100001</v>
      </c>
      <c r="AM13" s="21">
        <v>313925.4600000006</v>
      </c>
      <c r="AN13" s="22">
        <v>64094.161168200037</v>
      </c>
      <c r="AO13" s="23">
        <v>53420.863217399994</v>
      </c>
      <c r="AP13" s="21">
        <v>381275.03999999986</v>
      </c>
      <c r="AQ13" s="22">
        <v>77844.924916800024</v>
      </c>
      <c r="AR13" s="23">
        <v>63148.694243399936</v>
      </c>
      <c r="AS13" s="21">
        <v>363069.66000000102</v>
      </c>
      <c r="AT13" s="22">
        <v>74127.932482199991</v>
      </c>
      <c r="AU13" s="23">
        <v>59292.612223200027</v>
      </c>
      <c r="AV13" s="21">
        <v>391476.77999999933</v>
      </c>
      <c r="AW13" s="22">
        <v>79927.814172599989</v>
      </c>
      <c r="AX13" s="23">
        <v>66604.211738400045</v>
      </c>
    </row>
    <row r="14" spans="1:50" x14ac:dyDescent="0.25">
      <c r="A14" s="7">
        <v>11</v>
      </c>
      <c r="B14" s="170" t="s">
        <v>20</v>
      </c>
      <c r="C14" s="171">
        <v>64</v>
      </c>
      <c r="D14" s="91">
        <v>0.999</v>
      </c>
      <c r="E14" s="91" t="s">
        <v>368</v>
      </c>
      <c r="F14" s="74">
        <v>40710</v>
      </c>
      <c r="G14" s="74">
        <v>40710</v>
      </c>
      <c r="H14" s="94" t="s">
        <v>376</v>
      </c>
      <c r="I14" s="70">
        <f t="shared" si="0"/>
        <v>7543066.25</v>
      </c>
      <c r="J14" s="18">
        <f t="shared" si="1"/>
        <v>1496091.7600250007</v>
      </c>
      <c r="K14" s="19">
        <f t="shared" si="2"/>
        <v>0.1983400000000001</v>
      </c>
      <c r="L14" s="20">
        <f t="shared" si="3"/>
        <v>1224811.2018949999</v>
      </c>
      <c r="M14" s="137">
        <v>112929.4</v>
      </c>
      <c r="N14" s="130">
        <f t="shared" si="4"/>
        <v>1111881.801895</v>
      </c>
      <c r="O14" s="21">
        <v>579088.75</v>
      </c>
      <c r="P14" s="22">
        <v>114856.46267499997</v>
      </c>
      <c r="Q14" s="23">
        <v>85618.238859999925</v>
      </c>
      <c r="R14" s="21">
        <v>625307</v>
      </c>
      <c r="S14" s="22">
        <v>124023.39038000001</v>
      </c>
      <c r="T14" s="23">
        <v>105511.82426749995</v>
      </c>
      <c r="U14" s="21">
        <v>658607.5</v>
      </c>
      <c r="V14" s="22">
        <v>130628.21155000008</v>
      </c>
      <c r="W14" s="23">
        <v>110931.98936250016</v>
      </c>
      <c r="X14" s="21">
        <v>657943.75</v>
      </c>
      <c r="Y14" s="22">
        <v>130496.563375</v>
      </c>
      <c r="Z14" s="23">
        <v>110294.43154750003</v>
      </c>
      <c r="AA14" s="21">
        <v>668675.75</v>
      </c>
      <c r="AB14" s="22">
        <v>132625.14825500015</v>
      </c>
      <c r="AC14" s="23">
        <v>110903.94184499995</v>
      </c>
      <c r="AD14" s="21">
        <v>651048.75</v>
      </c>
      <c r="AE14" s="22">
        <v>129129.00907499997</v>
      </c>
      <c r="AF14" s="23">
        <v>102617.35711000001</v>
      </c>
      <c r="AG14" s="21">
        <v>634431.25</v>
      </c>
      <c r="AH14" s="22">
        <v>125833.09412500005</v>
      </c>
      <c r="AI14" s="23">
        <v>101919.25309500014</v>
      </c>
      <c r="AJ14" s="21">
        <v>650977.5</v>
      </c>
      <c r="AK14" s="22">
        <v>129114.87735000013</v>
      </c>
      <c r="AL14" s="23">
        <v>107212.27063249995</v>
      </c>
      <c r="AM14" s="21">
        <v>613947.75</v>
      </c>
      <c r="AN14" s="22">
        <v>121770.39673500005</v>
      </c>
      <c r="AO14" s="23">
        <v>100887.07976500005</v>
      </c>
      <c r="AP14" s="21">
        <v>648119</v>
      </c>
      <c r="AQ14" s="22">
        <v>128547.92246000002</v>
      </c>
      <c r="AR14" s="23">
        <v>103617.76343249994</v>
      </c>
      <c r="AS14" s="21">
        <v>655633.5</v>
      </c>
      <c r="AT14" s="22">
        <v>130038.34839000016</v>
      </c>
      <c r="AU14" s="23">
        <v>103442.61131749993</v>
      </c>
      <c r="AV14" s="21">
        <v>499285.75</v>
      </c>
      <c r="AW14" s="22">
        <v>99028.335655000075</v>
      </c>
      <c r="AX14" s="23">
        <v>81854.44065999992</v>
      </c>
    </row>
    <row r="15" spans="1:50" x14ac:dyDescent="0.25">
      <c r="A15" s="16">
        <v>12</v>
      </c>
      <c r="B15" s="170" t="s">
        <v>21</v>
      </c>
      <c r="C15" s="171">
        <v>65</v>
      </c>
      <c r="D15" s="91">
        <v>1.998</v>
      </c>
      <c r="E15" s="91" t="s">
        <v>368</v>
      </c>
      <c r="F15" s="74">
        <v>40588</v>
      </c>
      <c r="G15" s="74">
        <v>40588</v>
      </c>
      <c r="H15" s="94" t="s">
        <v>377</v>
      </c>
      <c r="I15" s="70">
        <f t="shared" si="0"/>
        <v>13244440.199999973</v>
      </c>
      <c r="J15" s="18">
        <f t="shared" si="1"/>
        <v>2509821.417900003</v>
      </c>
      <c r="K15" s="19">
        <f t="shared" si="2"/>
        <v>0.18950000000000061</v>
      </c>
      <c r="L15" s="20">
        <f t="shared" si="3"/>
        <v>2037274.3583700005</v>
      </c>
      <c r="M15" s="137">
        <v>145906.30000000002</v>
      </c>
      <c r="N15" s="130">
        <f t="shared" si="4"/>
        <v>1891368.0583700004</v>
      </c>
      <c r="O15" s="21">
        <v>1006120.1999999946</v>
      </c>
      <c r="P15" s="22">
        <v>190659.77790000028</v>
      </c>
      <c r="Q15" s="23">
        <v>141070.26761999979</v>
      </c>
      <c r="R15" s="21">
        <v>1023417.3600000114</v>
      </c>
      <c r="S15" s="22">
        <v>193937.58972000118</v>
      </c>
      <c r="T15" s="23">
        <v>163659.79926360017</v>
      </c>
      <c r="U15" s="21">
        <v>1223113.0800000024</v>
      </c>
      <c r="V15" s="22">
        <v>231779.9286600003</v>
      </c>
      <c r="W15" s="23">
        <v>195254.88202679981</v>
      </c>
      <c r="X15" s="21">
        <v>1247321.1600000043</v>
      </c>
      <c r="Y15" s="22">
        <v>236367.35982000254</v>
      </c>
      <c r="Z15" s="23">
        <v>198048.46468560028</v>
      </c>
      <c r="AA15" s="21">
        <v>1151022.479999997</v>
      </c>
      <c r="AB15" s="22">
        <v>218118.75996000035</v>
      </c>
      <c r="AC15" s="23">
        <v>180682.1928720001</v>
      </c>
      <c r="AD15" s="21">
        <v>956699.88000000024</v>
      </c>
      <c r="AE15" s="22">
        <v>181294.62725999954</v>
      </c>
      <c r="AF15" s="23">
        <v>142161.99087720009</v>
      </c>
      <c r="AG15" s="21">
        <v>1074924.5999999975</v>
      </c>
      <c r="AH15" s="22">
        <v>203698.21169999975</v>
      </c>
      <c r="AI15" s="23">
        <v>162831.88004400017</v>
      </c>
      <c r="AJ15" s="21">
        <v>1283256.96</v>
      </c>
      <c r="AK15" s="22">
        <v>243177.19391999862</v>
      </c>
      <c r="AL15" s="23">
        <v>200007.79176480009</v>
      </c>
      <c r="AM15" s="21">
        <v>883882.20000000042</v>
      </c>
      <c r="AN15" s="22">
        <v>167495.67689999979</v>
      </c>
      <c r="AO15" s="23">
        <v>137666.4636564001</v>
      </c>
      <c r="AP15" s="21">
        <v>1064087.2799999889</v>
      </c>
      <c r="AQ15" s="22">
        <v>201644.53955999977</v>
      </c>
      <c r="AR15" s="23">
        <v>160640.61689520004</v>
      </c>
      <c r="AS15" s="21">
        <v>1090554.7199999916</v>
      </c>
      <c r="AT15" s="22">
        <v>206660.11943999998</v>
      </c>
      <c r="AU15" s="23">
        <v>162649.199922</v>
      </c>
      <c r="AV15" s="21">
        <v>1240040.2799999863</v>
      </c>
      <c r="AW15" s="22">
        <v>234987.63306000148</v>
      </c>
      <c r="AX15" s="23">
        <v>192600.80874239988</v>
      </c>
    </row>
    <row r="16" spans="1:50" x14ac:dyDescent="0.25">
      <c r="A16" s="7">
        <v>13</v>
      </c>
      <c r="B16" s="170" t="s">
        <v>631</v>
      </c>
      <c r="C16" s="171">
        <v>66</v>
      </c>
      <c r="D16" s="91">
        <v>2</v>
      </c>
      <c r="E16" s="91" t="s">
        <v>368</v>
      </c>
      <c r="F16" s="74">
        <v>40539</v>
      </c>
      <c r="G16" s="74">
        <v>40539</v>
      </c>
      <c r="H16" s="94" t="s">
        <v>378</v>
      </c>
      <c r="I16" s="70">
        <f t="shared" si="0"/>
        <v>6317745.2000000002</v>
      </c>
      <c r="J16" s="18">
        <f t="shared" si="1"/>
        <v>783839.16139800032</v>
      </c>
      <c r="K16" s="19">
        <f t="shared" si="2"/>
        <v>0.12406944828955753</v>
      </c>
      <c r="L16" s="20">
        <f t="shared" si="3"/>
        <v>541933.22219699994</v>
      </c>
      <c r="M16" s="137">
        <v>78383.920000000013</v>
      </c>
      <c r="N16" s="130">
        <f t="shared" si="4"/>
        <v>463549.3021969999</v>
      </c>
      <c r="O16" s="21">
        <v>518322.70000000036</v>
      </c>
      <c r="P16" s="22">
        <v>75535.167070999902</v>
      </c>
      <c r="Q16" s="23">
        <v>47920.165401999991</v>
      </c>
      <c r="R16" s="21">
        <v>254449.00000000006</v>
      </c>
      <c r="S16" s="22">
        <v>35314.976710000061</v>
      </c>
      <c r="T16" s="23">
        <v>27473.078786000005</v>
      </c>
      <c r="U16" s="21">
        <v>269157.49999999994</v>
      </c>
      <c r="V16" s="22">
        <v>35488.416375000008</v>
      </c>
      <c r="W16" s="23">
        <v>27732.578451000012</v>
      </c>
      <c r="X16" s="21">
        <v>71471.299999999959</v>
      </c>
      <c r="Y16" s="22">
        <v>8927.4800830000113</v>
      </c>
      <c r="Z16" s="23">
        <v>6668.8058029999938</v>
      </c>
      <c r="AA16" s="21">
        <v>342675.99999999953</v>
      </c>
      <c r="AB16" s="22">
        <v>40425.487719999917</v>
      </c>
      <c r="AC16" s="23">
        <v>27850.448409000022</v>
      </c>
      <c r="AD16" s="21">
        <v>774828.10000000079</v>
      </c>
      <c r="AE16" s="22">
        <v>88717.817449999959</v>
      </c>
      <c r="AF16" s="23">
        <v>56733.103856000031</v>
      </c>
      <c r="AG16" s="21">
        <v>548377.50000000023</v>
      </c>
      <c r="AH16" s="22">
        <v>64692.093675000069</v>
      </c>
      <c r="AI16" s="23">
        <v>42241.293782999965</v>
      </c>
      <c r="AJ16" s="21">
        <v>411225.50000000006</v>
      </c>
      <c r="AK16" s="22">
        <v>49939.224720000202</v>
      </c>
      <c r="AL16" s="23">
        <v>36378.790950999952</v>
      </c>
      <c r="AM16" s="21">
        <v>745184.6999999996</v>
      </c>
      <c r="AN16" s="22">
        <v>90495.229968000305</v>
      </c>
      <c r="AO16" s="23">
        <v>65085.488548999943</v>
      </c>
      <c r="AP16" s="21">
        <v>890502.60000000009</v>
      </c>
      <c r="AQ16" s="22">
        <v>108142.63574400001</v>
      </c>
      <c r="AR16" s="23">
        <v>73966.117097999915</v>
      </c>
      <c r="AS16" s="21">
        <v>767232.79999999946</v>
      </c>
      <c r="AT16" s="22">
        <v>93172.751231999879</v>
      </c>
      <c r="AU16" s="23">
        <v>62193.568790000085</v>
      </c>
      <c r="AV16" s="21">
        <v>724317.50000000012</v>
      </c>
      <c r="AW16" s="22">
        <v>92987.88065000005</v>
      </c>
      <c r="AX16" s="23">
        <v>67689.782318999991</v>
      </c>
    </row>
    <row r="17" spans="1:50" x14ac:dyDescent="0.25">
      <c r="A17" s="7">
        <v>14</v>
      </c>
      <c r="B17" s="170" t="s">
        <v>22</v>
      </c>
      <c r="C17" s="171">
        <v>67</v>
      </c>
      <c r="D17" s="91">
        <v>1.96</v>
      </c>
      <c r="E17" s="91" t="s">
        <v>368</v>
      </c>
      <c r="F17" s="74">
        <v>40465</v>
      </c>
      <c r="G17" s="74">
        <v>40465</v>
      </c>
      <c r="H17" s="94" t="s">
        <v>379</v>
      </c>
      <c r="I17" s="70">
        <f t="shared" si="0"/>
        <v>6482401.7999999989</v>
      </c>
      <c r="J17" s="18">
        <f t="shared" si="1"/>
        <v>1228415.1410999999</v>
      </c>
      <c r="K17" s="19">
        <f t="shared" si="2"/>
        <v>0.18950000000000003</v>
      </c>
      <c r="L17" s="20">
        <f t="shared" si="3"/>
        <v>992179.83900899941</v>
      </c>
      <c r="M17" s="137">
        <v>122841.51999999999</v>
      </c>
      <c r="N17" s="130">
        <f t="shared" si="4"/>
        <v>869338.31900899939</v>
      </c>
      <c r="O17" s="21">
        <v>589087.80000000005</v>
      </c>
      <c r="P17" s="22">
        <v>111632.13809999989</v>
      </c>
      <c r="Q17" s="23">
        <v>81728.729945999905</v>
      </c>
      <c r="R17" s="21">
        <v>538228.50000000035</v>
      </c>
      <c r="S17" s="22">
        <v>101994.3007500001</v>
      </c>
      <c r="T17" s="23">
        <v>85895.979803999973</v>
      </c>
      <c r="U17" s="21">
        <v>578501.10000000009</v>
      </c>
      <c r="V17" s="22">
        <v>109625.95844999999</v>
      </c>
      <c r="W17" s="23">
        <v>92395.352432999935</v>
      </c>
      <c r="X17" s="21">
        <v>557668.80000000005</v>
      </c>
      <c r="Y17" s="22">
        <v>105678.23760000004</v>
      </c>
      <c r="Z17" s="23">
        <v>88482.170246999929</v>
      </c>
      <c r="AA17" s="21">
        <v>390007.8000000001</v>
      </c>
      <c r="AB17" s="22">
        <v>73906.478100000037</v>
      </c>
      <c r="AC17" s="23">
        <v>60962.973536999962</v>
      </c>
      <c r="AD17" s="21">
        <v>480088.19999999972</v>
      </c>
      <c r="AE17" s="22">
        <v>90976.713899999813</v>
      </c>
      <c r="AF17" s="23">
        <v>71302.458998999951</v>
      </c>
      <c r="AG17" s="21">
        <v>571508.39999999967</v>
      </c>
      <c r="AH17" s="22">
        <v>108300.84179999999</v>
      </c>
      <c r="AI17" s="23">
        <v>86860.504415999967</v>
      </c>
      <c r="AJ17" s="21">
        <v>520296.3</v>
      </c>
      <c r="AK17" s="22">
        <v>98596.148850000085</v>
      </c>
      <c r="AL17" s="23">
        <v>80682.669209999935</v>
      </c>
      <c r="AM17" s="21">
        <v>545162.39999999979</v>
      </c>
      <c r="AN17" s="22">
        <v>103308.2747999998</v>
      </c>
      <c r="AO17" s="23">
        <v>84568.780397999915</v>
      </c>
      <c r="AP17" s="21">
        <v>631095.90000000014</v>
      </c>
      <c r="AQ17" s="22">
        <v>119592.6730500001</v>
      </c>
      <c r="AR17" s="23">
        <v>95412.029898000008</v>
      </c>
      <c r="AS17" s="21">
        <v>579019.49999999965</v>
      </c>
      <c r="AT17" s="22">
        <v>109724.19524999989</v>
      </c>
      <c r="AU17" s="23">
        <v>86119.98701999987</v>
      </c>
      <c r="AV17" s="21">
        <v>501737.10000000003</v>
      </c>
      <c r="AW17" s="22">
        <v>95079.180450000029</v>
      </c>
      <c r="AX17" s="23">
        <v>77768.203100999934</v>
      </c>
    </row>
    <row r="18" spans="1:50" x14ac:dyDescent="0.25">
      <c r="A18" s="16">
        <v>15</v>
      </c>
      <c r="B18" s="170" t="s">
        <v>632</v>
      </c>
      <c r="C18" s="171">
        <v>69</v>
      </c>
      <c r="D18" s="91">
        <v>0.6</v>
      </c>
      <c r="E18" s="91" t="s">
        <v>293</v>
      </c>
      <c r="F18" s="74">
        <v>41221</v>
      </c>
      <c r="G18" s="74">
        <v>41221</v>
      </c>
      <c r="H18" s="94" t="s">
        <v>380</v>
      </c>
      <c r="I18" s="70">
        <f t="shared" si="0"/>
        <v>573446.30000000005</v>
      </c>
      <c r="J18" s="18">
        <f t="shared" si="1"/>
        <v>85891.532727750047</v>
      </c>
      <c r="K18" s="19">
        <f t="shared" si="2"/>
        <v>0.14978130075606041</v>
      </c>
      <c r="L18" s="20">
        <f t="shared" si="3"/>
        <v>64165.862807499994</v>
      </c>
      <c r="M18" s="137">
        <v>6000.8600000000006</v>
      </c>
      <c r="N18" s="130">
        <f t="shared" si="4"/>
        <v>58165.002807499994</v>
      </c>
      <c r="O18" s="21">
        <v>217347.5749999999</v>
      </c>
      <c r="P18" s="22">
        <v>34125.742750750018</v>
      </c>
      <c r="Q18" s="23">
        <v>23112.693685749997</v>
      </c>
      <c r="R18" s="21">
        <v>179199.57499999998</v>
      </c>
      <c r="S18" s="22">
        <v>26795.712449749983</v>
      </c>
      <c r="T18" s="23">
        <v>21386.900712250008</v>
      </c>
      <c r="U18" s="21">
        <v>155688.07500000013</v>
      </c>
      <c r="V18" s="22">
        <v>22115.491053750036</v>
      </c>
      <c r="W18" s="23">
        <v>17472.937168249991</v>
      </c>
      <c r="X18" s="21">
        <v>21211.074999999997</v>
      </c>
      <c r="Y18" s="22">
        <v>2854.5864735000005</v>
      </c>
      <c r="Z18" s="23">
        <v>2193.3312412500013</v>
      </c>
      <c r="AA18" s="21">
        <v>0</v>
      </c>
      <c r="AB18" s="22">
        <v>0</v>
      </c>
      <c r="AC18" s="23">
        <v>0</v>
      </c>
      <c r="AD18" s="21">
        <v>0</v>
      </c>
      <c r="AE18" s="22">
        <v>0</v>
      </c>
      <c r="AF18" s="23">
        <v>0</v>
      </c>
      <c r="AG18" s="21">
        <v>0</v>
      </c>
      <c r="AH18" s="22">
        <v>0</v>
      </c>
      <c r="AI18" s="23">
        <v>0</v>
      </c>
      <c r="AJ18" s="21">
        <v>0</v>
      </c>
      <c r="AK18" s="22">
        <v>0</v>
      </c>
      <c r="AL18" s="23">
        <v>0</v>
      </c>
      <c r="AM18" s="21">
        <v>0</v>
      </c>
      <c r="AN18" s="22">
        <v>0</v>
      </c>
      <c r="AO18" s="23">
        <v>0</v>
      </c>
      <c r="AP18" s="21">
        <v>0</v>
      </c>
      <c r="AQ18" s="22">
        <v>0</v>
      </c>
      <c r="AR18" s="23">
        <v>0</v>
      </c>
      <c r="AS18" s="21">
        <v>0</v>
      </c>
      <c r="AT18" s="22">
        <v>0</v>
      </c>
      <c r="AU18" s="23">
        <v>0</v>
      </c>
      <c r="AV18" s="21">
        <v>0</v>
      </c>
      <c r="AW18" s="22">
        <v>0</v>
      </c>
      <c r="AX18" s="23">
        <v>0</v>
      </c>
    </row>
    <row r="19" spans="1:50" x14ac:dyDescent="0.25">
      <c r="A19" s="7">
        <v>16</v>
      </c>
      <c r="B19" s="170" t="s">
        <v>23</v>
      </c>
      <c r="C19" s="171">
        <v>70</v>
      </c>
      <c r="D19" s="91">
        <v>0.6</v>
      </c>
      <c r="E19" s="91" t="s">
        <v>293</v>
      </c>
      <c r="F19" s="74">
        <v>41153</v>
      </c>
      <c r="G19" s="74">
        <v>41153</v>
      </c>
      <c r="H19" s="94" t="s">
        <v>381</v>
      </c>
      <c r="I19" s="70">
        <f t="shared" si="0"/>
        <v>3532416.7000000011</v>
      </c>
      <c r="J19" s="18">
        <f t="shared" si="1"/>
        <v>477170.71084000007</v>
      </c>
      <c r="K19" s="19">
        <f t="shared" si="2"/>
        <v>0.13508335832519416</v>
      </c>
      <c r="L19" s="20">
        <f t="shared" si="3"/>
        <v>349299.38173599995</v>
      </c>
      <c r="M19" s="137">
        <v>23858.55</v>
      </c>
      <c r="N19" s="130">
        <f t="shared" si="4"/>
        <v>325440.83173599996</v>
      </c>
      <c r="O19" s="21">
        <v>301320.7</v>
      </c>
      <c r="P19" s="22">
        <v>47310.363106999939</v>
      </c>
      <c r="Q19" s="23">
        <v>32464.901134000007</v>
      </c>
      <c r="R19" s="21">
        <v>246091.7999999999</v>
      </c>
      <c r="S19" s="22">
        <v>36798.106854000034</v>
      </c>
      <c r="T19" s="23">
        <v>29418.978783000013</v>
      </c>
      <c r="U19" s="21">
        <v>289357.10000000033</v>
      </c>
      <c r="V19" s="22">
        <v>41103.176055000004</v>
      </c>
      <c r="W19" s="23">
        <v>32487.189423</v>
      </c>
      <c r="X19" s="21">
        <v>297870.70000000036</v>
      </c>
      <c r="Y19" s="22">
        <v>40087.438805999962</v>
      </c>
      <c r="Z19" s="23">
        <v>30907.242126999976</v>
      </c>
      <c r="AA19" s="21">
        <v>280753.70000000019</v>
      </c>
      <c r="AB19" s="22">
        <v>35683.795269999973</v>
      </c>
      <c r="AC19" s="23">
        <v>26628.885193000006</v>
      </c>
      <c r="AD19" s="21">
        <v>275913.40000000002</v>
      </c>
      <c r="AE19" s="22">
        <v>34036.677024000011</v>
      </c>
      <c r="AF19" s="23">
        <v>22849.795460999998</v>
      </c>
      <c r="AG19" s="21">
        <v>319233.20000000024</v>
      </c>
      <c r="AH19" s="22">
        <v>40574.539719999979</v>
      </c>
      <c r="AI19" s="23">
        <v>28429.417728000022</v>
      </c>
      <c r="AJ19" s="21">
        <v>241831.30000000022</v>
      </c>
      <c r="AK19" s="22">
        <v>31641.207292000043</v>
      </c>
      <c r="AL19" s="23">
        <v>23498.848066999995</v>
      </c>
      <c r="AM19" s="21">
        <v>260963.9</v>
      </c>
      <c r="AN19" s="22">
        <v>34144.516675999992</v>
      </c>
      <c r="AO19" s="23">
        <v>25276.420991000003</v>
      </c>
      <c r="AP19" s="21">
        <v>359300.79999999981</v>
      </c>
      <c r="AQ19" s="22">
        <v>47010.916671999992</v>
      </c>
      <c r="AR19" s="23">
        <v>33231.424559000014</v>
      </c>
      <c r="AS19" s="21">
        <v>331659.10000000021</v>
      </c>
      <c r="AT19" s="22">
        <v>43394.27664400002</v>
      </c>
      <c r="AU19" s="23">
        <v>29973.623256000006</v>
      </c>
      <c r="AV19" s="21">
        <v>328121.00000000006</v>
      </c>
      <c r="AW19" s="22">
        <v>45385.696720000051</v>
      </c>
      <c r="AX19" s="23">
        <v>34132.655013999989</v>
      </c>
    </row>
    <row r="20" spans="1:50" x14ac:dyDescent="0.25">
      <c r="A20" s="7">
        <v>17</v>
      </c>
      <c r="B20" s="170" t="s">
        <v>24</v>
      </c>
      <c r="C20" s="171">
        <v>76</v>
      </c>
      <c r="D20" s="91">
        <v>0.25</v>
      </c>
      <c r="E20" s="91" t="s">
        <v>368</v>
      </c>
      <c r="F20" s="74">
        <v>40941</v>
      </c>
      <c r="G20" s="74">
        <v>40941</v>
      </c>
      <c r="H20" s="94" t="s">
        <v>382</v>
      </c>
      <c r="I20" s="70">
        <f t="shared" si="0"/>
        <v>1766166.8343999998</v>
      </c>
      <c r="J20" s="18">
        <f t="shared" si="1"/>
        <v>375540.05399847205</v>
      </c>
      <c r="K20" s="19">
        <f t="shared" si="2"/>
        <v>0.21263000000000004</v>
      </c>
      <c r="L20" s="20">
        <f t="shared" si="3"/>
        <v>311695.942016104</v>
      </c>
      <c r="M20" s="137">
        <v>34074.659999999996</v>
      </c>
      <c r="N20" s="130">
        <f t="shared" si="4"/>
        <v>277621.28201610403</v>
      </c>
      <c r="O20" s="21">
        <v>147793.61200000023</v>
      </c>
      <c r="P20" s="22">
        <v>31425.35571956003</v>
      </c>
      <c r="Q20" s="23">
        <v>24019.885353688001</v>
      </c>
      <c r="R20" s="21">
        <v>156028.64719999986</v>
      </c>
      <c r="S20" s="22">
        <v>33176.371254135964</v>
      </c>
      <c r="T20" s="23">
        <v>28563.180155487971</v>
      </c>
      <c r="U20" s="21">
        <v>175670.36560000016</v>
      </c>
      <c r="V20" s="22">
        <v>37352.789837528042</v>
      </c>
      <c r="W20" s="23">
        <v>32120.664902016004</v>
      </c>
      <c r="X20" s="21">
        <v>152009.63359999968</v>
      </c>
      <c r="Y20" s="22">
        <v>32321.808392367977</v>
      </c>
      <c r="Z20" s="23">
        <v>27622.549937216001</v>
      </c>
      <c r="AA20" s="21">
        <v>173289.54959999968</v>
      </c>
      <c r="AB20" s="22">
        <v>36846.556931447965</v>
      </c>
      <c r="AC20" s="23">
        <v>31149.386240104021</v>
      </c>
      <c r="AD20" s="21">
        <v>151183.88560000015</v>
      </c>
      <c r="AE20" s="22">
        <v>32146.229595128028</v>
      </c>
      <c r="AF20" s="23">
        <v>25911.481788263984</v>
      </c>
      <c r="AG20" s="21">
        <v>130022.45999999992</v>
      </c>
      <c r="AH20" s="22">
        <v>27646.675669799992</v>
      </c>
      <c r="AI20" s="23">
        <v>22495.102443064014</v>
      </c>
      <c r="AJ20" s="21">
        <v>151046.95759999997</v>
      </c>
      <c r="AK20" s="22">
        <v>32117.11459448803</v>
      </c>
      <c r="AL20" s="23">
        <v>26912.590421144003</v>
      </c>
      <c r="AM20" s="21">
        <v>115760.78799999991</v>
      </c>
      <c r="AN20" s="22">
        <v>24614.216352439998</v>
      </c>
      <c r="AO20" s="23">
        <v>20477.127581344012</v>
      </c>
      <c r="AP20" s="21">
        <v>107708.79040000009</v>
      </c>
      <c r="AQ20" s="22">
        <v>22902.120102752015</v>
      </c>
      <c r="AR20" s="23">
        <v>18849.131117024008</v>
      </c>
      <c r="AS20" s="21">
        <v>154053.84720000002</v>
      </c>
      <c r="AT20" s="22">
        <v>32756.469530135982</v>
      </c>
      <c r="AU20" s="23">
        <v>26488.264661927988</v>
      </c>
      <c r="AV20" s="21">
        <v>151598.29760000014</v>
      </c>
      <c r="AW20" s="22">
        <v>32234.346018687978</v>
      </c>
      <c r="AX20" s="23">
        <v>27086.577414823987</v>
      </c>
    </row>
    <row r="21" spans="1:50" x14ac:dyDescent="0.25">
      <c r="A21" s="16">
        <v>18</v>
      </c>
      <c r="B21" s="170" t="s">
        <v>762</v>
      </c>
      <c r="C21" s="171">
        <v>77</v>
      </c>
      <c r="D21" s="91">
        <v>0.16</v>
      </c>
      <c r="E21" s="91" t="s">
        <v>293</v>
      </c>
      <c r="F21" s="74">
        <v>41339</v>
      </c>
      <c r="G21" s="74">
        <v>41346</v>
      </c>
      <c r="H21" s="94" t="s">
        <v>383</v>
      </c>
      <c r="I21" s="70">
        <f t="shared" si="0"/>
        <v>889776.87000000034</v>
      </c>
      <c r="J21" s="18">
        <f t="shared" si="1"/>
        <v>132577.00136550009</v>
      </c>
      <c r="K21" s="19">
        <f t="shared" si="2"/>
        <v>0.14900027842429758</v>
      </c>
      <c r="L21" s="20">
        <f t="shared" si="3"/>
        <v>100462.32037680001</v>
      </c>
      <c r="M21" s="137">
        <v>13257.699999999999</v>
      </c>
      <c r="N21" s="130">
        <f t="shared" si="4"/>
        <v>87204.620376800012</v>
      </c>
      <c r="O21" s="21">
        <v>65817.750000000015</v>
      </c>
      <c r="P21" s="22">
        <v>11437.808595000017</v>
      </c>
      <c r="Q21" s="23">
        <v>8141.6551652999933</v>
      </c>
      <c r="R21" s="21">
        <v>61966.259999999987</v>
      </c>
      <c r="S21" s="22">
        <v>10255.416030000011</v>
      </c>
      <c r="T21" s="23">
        <v>8427.0110207999987</v>
      </c>
      <c r="U21" s="21">
        <v>58901.16000000004</v>
      </c>
      <c r="V21" s="22">
        <v>9261.0293867999899</v>
      </c>
      <c r="W21" s="23">
        <v>7494.6974327999969</v>
      </c>
      <c r="X21" s="21">
        <v>76230.869999999966</v>
      </c>
      <c r="Y21" s="22">
        <v>11354.5880865</v>
      </c>
      <c r="Z21" s="23">
        <v>9011.2551605999997</v>
      </c>
      <c r="AA21" s="21">
        <v>72859.980000000054</v>
      </c>
      <c r="AB21" s="22">
        <v>10249.213386599991</v>
      </c>
      <c r="AC21" s="23">
        <v>7921.9894302000057</v>
      </c>
      <c r="AD21" s="21">
        <v>61991.640000000043</v>
      </c>
      <c r="AE21" s="22">
        <v>8464.3385255999983</v>
      </c>
      <c r="AF21" s="23">
        <v>5852.5927326000001</v>
      </c>
      <c r="AG21" s="21">
        <v>85242.84000000004</v>
      </c>
      <c r="AH21" s="22">
        <v>11991.110302800005</v>
      </c>
      <c r="AI21" s="23">
        <v>8709.6100736999979</v>
      </c>
      <c r="AJ21" s="21">
        <v>77534.010000000329</v>
      </c>
      <c r="AK21" s="22">
        <v>11228.475328200084</v>
      </c>
      <c r="AL21" s="23">
        <v>8601.9145398000019</v>
      </c>
      <c r="AM21" s="21">
        <v>79062.80999999975</v>
      </c>
      <c r="AN21" s="22">
        <v>11449.876144200032</v>
      </c>
      <c r="AO21" s="23">
        <v>8801.1915288</v>
      </c>
      <c r="AP21" s="21">
        <v>95347.259999999864</v>
      </c>
      <c r="AQ21" s="22">
        <v>13808.190193199931</v>
      </c>
      <c r="AR21" s="23">
        <v>10154.531595900009</v>
      </c>
      <c r="AS21" s="21">
        <v>75548.850000000108</v>
      </c>
      <c r="AT21" s="22">
        <v>10940.984457000015</v>
      </c>
      <c r="AU21" s="23">
        <v>7898.1103850999943</v>
      </c>
      <c r="AV21" s="21">
        <v>79273.440000000119</v>
      </c>
      <c r="AW21" s="22">
        <v>12135.970929600006</v>
      </c>
      <c r="AX21" s="23">
        <v>9447.761311200009</v>
      </c>
    </row>
    <row r="22" spans="1:50" x14ac:dyDescent="0.25">
      <c r="A22" s="7">
        <v>19</v>
      </c>
      <c r="B22" s="170" t="s">
        <v>657</v>
      </c>
      <c r="C22" s="171">
        <v>86</v>
      </c>
      <c r="D22" s="91">
        <v>1.96</v>
      </c>
      <c r="E22" s="91" t="s">
        <v>368</v>
      </c>
      <c r="F22" s="74">
        <v>40428</v>
      </c>
      <c r="G22" s="74">
        <v>40428</v>
      </c>
      <c r="H22" s="94" t="s">
        <v>384</v>
      </c>
      <c r="I22" s="70">
        <f t="shared" si="0"/>
        <v>13084544.700000003</v>
      </c>
      <c r="J22" s="18">
        <f t="shared" si="1"/>
        <v>2479521.22065</v>
      </c>
      <c r="K22" s="19">
        <f t="shared" si="2"/>
        <v>0.18949999999999995</v>
      </c>
      <c r="L22" s="20">
        <f t="shared" si="3"/>
        <v>2004480.4847760003</v>
      </c>
      <c r="M22" s="137">
        <v>247952.12</v>
      </c>
      <c r="N22" s="130">
        <f t="shared" si="4"/>
        <v>1756528.3647760004</v>
      </c>
      <c r="O22" s="21">
        <v>1114324.2000000002</v>
      </c>
      <c r="P22" s="22">
        <v>211164.43590000001</v>
      </c>
      <c r="Q22" s="23">
        <v>154172.97739199988</v>
      </c>
      <c r="R22" s="21">
        <v>893470.80000000063</v>
      </c>
      <c r="S22" s="22">
        <v>169312.71660000001</v>
      </c>
      <c r="T22" s="23">
        <v>142611.95076599991</v>
      </c>
      <c r="U22" s="21">
        <v>911053.2</v>
      </c>
      <c r="V22" s="22">
        <v>172644.58139999991</v>
      </c>
      <c r="W22" s="23">
        <v>145411.52263199995</v>
      </c>
      <c r="X22" s="21">
        <v>1174973.1000000003</v>
      </c>
      <c r="Y22" s="22">
        <v>222657.40244999999</v>
      </c>
      <c r="Z22" s="23">
        <v>186550.719063</v>
      </c>
      <c r="AA22" s="21">
        <v>1335291.9000000004</v>
      </c>
      <c r="AB22" s="22">
        <v>253037.81505000006</v>
      </c>
      <c r="AC22" s="23">
        <v>209841.12193199995</v>
      </c>
      <c r="AD22" s="21">
        <v>1213604.0999999992</v>
      </c>
      <c r="AE22" s="22">
        <v>229977.97694999989</v>
      </c>
      <c r="AF22" s="23">
        <v>181405.4382089999</v>
      </c>
      <c r="AG22" s="21">
        <v>1008097.2000000003</v>
      </c>
      <c r="AH22" s="22">
        <v>191034.4194000001</v>
      </c>
      <c r="AI22" s="23">
        <v>151686.61232399996</v>
      </c>
      <c r="AJ22" s="21">
        <v>1054311.9000000006</v>
      </c>
      <c r="AK22" s="22">
        <v>199792.1050500003</v>
      </c>
      <c r="AL22" s="23">
        <v>163860.3009360001</v>
      </c>
      <c r="AM22" s="21">
        <v>838913.09999999963</v>
      </c>
      <c r="AN22" s="22">
        <v>158974.03245000017</v>
      </c>
      <c r="AO22" s="23">
        <v>130616.153244</v>
      </c>
      <c r="AP22" s="21">
        <v>1008110.7000000008</v>
      </c>
      <c r="AQ22" s="22">
        <v>191036.97764999984</v>
      </c>
      <c r="AR22" s="23">
        <v>152292.30038400009</v>
      </c>
      <c r="AS22" s="21">
        <v>1210888.5000000002</v>
      </c>
      <c r="AT22" s="22">
        <v>229463.37074999991</v>
      </c>
      <c r="AU22" s="23">
        <v>180919.21503900018</v>
      </c>
      <c r="AV22" s="21">
        <v>1321505.9999999993</v>
      </c>
      <c r="AW22" s="22">
        <v>250425.38699999996</v>
      </c>
      <c r="AX22" s="23">
        <v>205112.17285500016</v>
      </c>
    </row>
    <row r="23" spans="1:50" x14ac:dyDescent="0.25">
      <c r="A23" s="7">
        <v>20</v>
      </c>
      <c r="B23" s="170" t="s">
        <v>25</v>
      </c>
      <c r="C23" s="171">
        <v>87</v>
      </c>
      <c r="D23" s="91">
        <v>1</v>
      </c>
      <c r="E23" s="91" t="s">
        <v>368</v>
      </c>
      <c r="F23" s="74">
        <v>40961</v>
      </c>
      <c r="G23" s="74">
        <v>40961</v>
      </c>
      <c r="H23" s="94" t="s">
        <v>385</v>
      </c>
      <c r="I23" s="70">
        <f t="shared" si="0"/>
        <v>6728206.4400000013</v>
      </c>
      <c r="J23" s="18">
        <f t="shared" si="1"/>
        <v>1334472.4653095996</v>
      </c>
      <c r="K23" s="19">
        <f t="shared" si="2"/>
        <v>0.19833999999999991</v>
      </c>
      <c r="L23" s="20">
        <f t="shared" si="3"/>
        <v>1092478.6573770004</v>
      </c>
      <c r="M23" s="137">
        <v>133447.25</v>
      </c>
      <c r="N23" s="130">
        <f t="shared" si="4"/>
        <v>959031.40737700043</v>
      </c>
      <c r="O23" s="21">
        <v>575349.84000000067</v>
      </c>
      <c r="P23" s="22">
        <v>114114.88726560006</v>
      </c>
      <c r="Q23" s="23">
        <v>85870.286031000054</v>
      </c>
      <c r="R23" s="21">
        <v>556473.65999999968</v>
      </c>
      <c r="S23" s="22">
        <v>110370.98572439999</v>
      </c>
      <c r="T23" s="23">
        <v>93967.184911799937</v>
      </c>
      <c r="U23" s="21">
        <v>572720.4</v>
      </c>
      <c r="V23" s="22">
        <v>113593.36413599989</v>
      </c>
      <c r="W23" s="23">
        <v>96671.164928399987</v>
      </c>
      <c r="X23" s="21">
        <v>526317.65999999922</v>
      </c>
      <c r="Y23" s="22">
        <v>104389.84468440006</v>
      </c>
      <c r="Z23" s="23">
        <v>88356.407248800067</v>
      </c>
      <c r="AA23" s="21">
        <v>520252.9200000001</v>
      </c>
      <c r="AB23" s="22">
        <v>103186.96415279989</v>
      </c>
      <c r="AC23" s="23">
        <v>86101.659342000115</v>
      </c>
      <c r="AD23" s="21">
        <v>508460.33999999968</v>
      </c>
      <c r="AE23" s="22">
        <v>100848.02383560003</v>
      </c>
      <c r="AF23" s="23">
        <v>80170.179040800067</v>
      </c>
      <c r="AG23" s="21">
        <v>490320.3600000001</v>
      </c>
      <c r="AH23" s="22">
        <v>97250.140202399954</v>
      </c>
      <c r="AI23" s="23">
        <v>78501.43807680007</v>
      </c>
      <c r="AJ23" s="21">
        <v>618236.70000000019</v>
      </c>
      <c r="AK23" s="22">
        <v>122621.06707799991</v>
      </c>
      <c r="AL23" s="23">
        <v>101818.76848259999</v>
      </c>
      <c r="AM23" s="21">
        <v>540937.56000000052</v>
      </c>
      <c r="AN23" s="22">
        <v>107289.5556504</v>
      </c>
      <c r="AO23" s="23">
        <v>88831.930692600115</v>
      </c>
      <c r="AP23" s="21">
        <v>522427.26000000018</v>
      </c>
      <c r="AQ23" s="22">
        <v>103618.22274840009</v>
      </c>
      <c r="AR23" s="23">
        <v>83359.479690000109</v>
      </c>
      <c r="AS23" s="21">
        <v>638615.69999999995</v>
      </c>
      <c r="AT23" s="22">
        <v>126663.03793799982</v>
      </c>
      <c r="AU23" s="23">
        <v>100889.88613979994</v>
      </c>
      <c r="AV23" s="21">
        <v>658094.04000000108</v>
      </c>
      <c r="AW23" s="22">
        <v>130526.37189359989</v>
      </c>
      <c r="AX23" s="23">
        <v>107940.27279239998</v>
      </c>
    </row>
    <row r="24" spans="1:50" x14ac:dyDescent="0.25">
      <c r="A24" s="16">
        <v>21</v>
      </c>
      <c r="B24" s="170" t="s">
        <v>763</v>
      </c>
      <c r="C24" s="171">
        <v>390</v>
      </c>
      <c r="D24" s="173">
        <v>0.6</v>
      </c>
      <c r="E24" s="173" t="s">
        <v>293</v>
      </c>
      <c r="F24" s="174">
        <v>41989</v>
      </c>
      <c r="G24" s="174">
        <v>41989</v>
      </c>
      <c r="H24" s="175" t="s">
        <v>764</v>
      </c>
      <c r="I24" s="70">
        <f t="shared" si="0"/>
        <v>4777273.6799999978</v>
      </c>
      <c r="J24" s="18">
        <f t="shared" si="1"/>
        <v>648653.33878080011</v>
      </c>
      <c r="K24" s="19">
        <f t="shared" si="2"/>
        <v>0.13577897818506399</v>
      </c>
      <c r="L24" s="20">
        <f t="shared" si="3"/>
        <v>478243.68220319989</v>
      </c>
      <c r="M24" s="137">
        <v>42064.880000000005</v>
      </c>
      <c r="N24" s="130">
        <f t="shared" si="4"/>
        <v>436178.80220319988</v>
      </c>
      <c r="O24" s="21">
        <v>437930.57999999949</v>
      </c>
      <c r="P24" s="22">
        <v>68759.480365800002</v>
      </c>
      <c r="Q24" s="23">
        <v>46732.747518599979</v>
      </c>
      <c r="R24" s="21">
        <v>408968.75999999972</v>
      </c>
      <c r="S24" s="22">
        <v>61153.098682799951</v>
      </c>
      <c r="T24" s="23">
        <v>49038.880644000012</v>
      </c>
      <c r="U24" s="21">
        <v>441615.41999999929</v>
      </c>
      <c r="V24" s="22">
        <v>62731.470411000024</v>
      </c>
      <c r="W24" s="23">
        <v>49572.448706399955</v>
      </c>
      <c r="X24" s="21">
        <v>428752.07999999973</v>
      </c>
      <c r="Y24" s="22">
        <v>57701.454926399987</v>
      </c>
      <c r="Z24" s="23">
        <v>44559.106478999995</v>
      </c>
      <c r="AA24" s="21">
        <v>433695.00000000064</v>
      </c>
      <c r="AB24" s="22">
        <v>55122.634500000036</v>
      </c>
      <c r="AC24" s="23">
        <v>41044.595226600024</v>
      </c>
      <c r="AD24" s="21">
        <v>297731.27999999974</v>
      </c>
      <c r="AE24" s="22">
        <v>36728.130700799971</v>
      </c>
      <c r="AF24" s="23">
        <v>24700.283600400009</v>
      </c>
      <c r="AG24" s="21">
        <v>402715.14000000013</v>
      </c>
      <c r="AH24" s="22">
        <v>51185.09429400001</v>
      </c>
      <c r="AI24" s="23">
        <v>36304.306903199991</v>
      </c>
      <c r="AJ24" s="21">
        <v>377099.5799999999</v>
      </c>
      <c r="AK24" s="22">
        <v>49339.709047199976</v>
      </c>
      <c r="AL24" s="23">
        <v>36658.025862599978</v>
      </c>
      <c r="AM24" s="21">
        <v>396535.74000000005</v>
      </c>
      <c r="AN24" s="22">
        <v>51882.736221600069</v>
      </c>
      <c r="AO24" s="23">
        <v>38423.010081600012</v>
      </c>
      <c r="AP24" s="21">
        <v>388463.45999999961</v>
      </c>
      <c r="AQ24" s="22">
        <v>50826.55910640004</v>
      </c>
      <c r="AR24" s="23">
        <v>35844.954584400002</v>
      </c>
      <c r="AS24" s="21">
        <v>323693.99999999988</v>
      </c>
      <c r="AT24" s="22">
        <v>42352.122960000052</v>
      </c>
      <c r="AU24" s="23">
        <v>29477.380381200008</v>
      </c>
      <c r="AV24" s="21">
        <v>440072.63999999984</v>
      </c>
      <c r="AW24" s="22">
        <v>60870.847564799951</v>
      </c>
      <c r="AX24" s="23">
        <v>45887.94221519999</v>
      </c>
    </row>
    <row r="25" spans="1:50" x14ac:dyDescent="0.25">
      <c r="A25" s="7">
        <v>22</v>
      </c>
      <c r="B25" s="170" t="s">
        <v>26</v>
      </c>
      <c r="C25" s="171">
        <v>96</v>
      </c>
      <c r="D25" s="91">
        <v>0.5</v>
      </c>
      <c r="E25" s="91" t="s">
        <v>293</v>
      </c>
      <c r="F25" s="74">
        <v>41366</v>
      </c>
      <c r="G25" s="74">
        <v>41421</v>
      </c>
      <c r="H25" s="94" t="s">
        <v>605</v>
      </c>
      <c r="I25" s="70">
        <f t="shared" si="0"/>
        <v>4115999.9999999958</v>
      </c>
      <c r="J25" s="18">
        <f t="shared" si="1"/>
        <v>555963.08968139952</v>
      </c>
      <c r="K25" s="19">
        <f t="shared" si="2"/>
        <v>0.13507363694883384</v>
      </c>
      <c r="L25" s="20">
        <f t="shared" si="3"/>
        <v>406551.51289319951</v>
      </c>
      <c r="M25" s="137">
        <v>27798.160000000003</v>
      </c>
      <c r="N25" s="130">
        <f t="shared" si="4"/>
        <v>378753.35289319954</v>
      </c>
      <c r="O25" s="21">
        <v>357922.86000000028</v>
      </c>
      <c r="P25" s="22">
        <v>56197.468248600017</v>
      </c>
      <c r="Q25" s="23">
        <v>38223.738844799955</v>
      </c>
      <c r="R25" s="21">
        <v>319487.33999999973</v>
      </c>
      <c r="S25" s="22">
        <v>47772.941950199958</v>
      </c>
      <c r="T25" s="23">
        <v>38283.623794799983</v>
      </c>
      <c r="U25" s="21">
        <v>360140.33999999944</v>
      </c>
      <c r="V25" s="22">
        <v>51157.935296999982</v>
      </c>
      <c r="W25" s="23">
        <v>40408.398557999972</v>
      </c>
      <c r="X25" s="21">
        <v>349250.27999999991</v>
      </c>
      <c r="Y25" s="22">
        <v>47002.102682400124</v>
      </c>
      <c r="Z25" s="23">
        <v>36282.249878399998</v>
      </c>
      <c r="AA25" s="21">
        <v>357911.28000000067</v>
      </c>
      <c r="AB25" s="22">
        <v>45490.523687999972</v>
      </c>
      <c r="AC25" s="23">
        <v>33819.303579600011</v>
      </c>
      <c r="AD25" s="21">
        <v>346923.95999999985</v>
      </c>
      <c r="AE25" s="22">
        <v>42796.539705599993</v>
      </c>
      <c r="AF25" s="23">
        <v>28744.807531200004</v>
      </c>
      <c r="AG25" s="21">
        <v>354287.75999999989</v>
      </c>
      <c r="AH25" s="22">
        <v>45029.974295999971</v>
      </c>
      <c r="AI25" s="23">
        <v>31455.892776600012</v>
      </c>
      <c r="AJ25" s="21">
        <v>358854.89999999938</v>
      </c>
      <c r="AK25" s="22">
        <v>46952.575115999956</v>
      </c>
      <c r="AL25" s="23">
        <v>34838.269487999998</v>
      </c>
      <c r="AM25" s="21">
        <v>340460.75999999966</v>
      </c>
      <c r="AN25" s="22">
        <v>44545.885838400012</v>
      </c>
      <c r="AO25" s="23">
        <v>32953.963896599998</v>
      </c>
      <c r="AP25" s="21">
        <v>362148.05999999953</v>
      </c>
      <c r="AQ25" s="22">
        <v>47383.452170399942</v>
      </c>
      <c r="AR25" s="23">
        <v>33468.052537800017</v>
      </c>
      <c r="AS25" s="21">
        <v>340853.5799999999</v>
      </c>
      <c r="AT25" s="22">
        <v>44597.282407199957</v>
      </c>
      <c r="AU25" s="23">
        <v>30777.726045599982</v>
      </c>
      <c r="AV25" s="21">
        <v>267758.87999999692</v>
      </c>
      <c r="AW25" s="22">
        <v>37036.408281599593</v>
      </c>
      <c r="AX25" s="23">
        <v>27295.485961799634</v>
      </c>
    </row>
    <row r="26" spans="1:50" x14ac:dyDescent="0.25">
      <c r="A26" s="7">
        <v>23</v>
      </c>
      <c r="B26" s="170" t="s">
        <v>27</v>
      </c>
      <c r="C26" s="171">
        <v>101</v>
      </c>
      <c r="D26" s="91">
        <v>1.4</v>
      </c>
      <c r="E26" s="91" t="s">
        <v>368</v>
      </c>
      <c r="F26" s="74">
        <v>40863</v>
      </c>
      <c r="G26" s="74">
        <v>40863</v>
      </c>
      <c r="H26" s="94" t="s">
        <v>386</v>
      </c>
      <c r="I26" s="70">
        <f t="shared" si="0"/>
        <v>6850184.6600000001</v>
      </c>
      <c r="J26" s="18">
        <f t="shared" si="1"/>
        <v>1332908.9311428003</v>
      </c>
      <c r="K26" s="19">
        <f t="shared" si="2"/>
        <v>0.19458000000000003</v>
      </c>
      <c r="L26" s="20">
        <f t="shared" si="3"/>
        <v>1087758.5378582992</v>
      </c>
      <c r="M26" s="137">
        <v>133290.91000000003</v>
      </c>
      <c r="N26" s="130">
        <f t="shared" si="4"/>
        <v>954467.62785829918</v>
      </c>
      <c r="O26" s="21">
        <v>470029.77999999956</v>
      </c>
      <c r="P26" s="22">
        <v>91458.394592400058</v>
      </c>
      <c r="Q26" s="23">
        <v>67599.390787499942</v>
      </c>
      <c r="R26" s="21">
        <v>304583.50999999983</v>
      </c>
      <c r="S26" s="22">
        <v>59265.859375799977</v>
      </c>
      <c r="T26" s="23">
        <v>50702.479462799965</v>
      </c>
      <c r="U26" s="21">
        <v>703427.99999999988</v>
      </c>
      <c r="V26" s="22">
        <v>136873.02024000019</v>
      </c>
      <c r="W26" s="23">
        <v>115779.51591689985</v>
      </c>
      <c r="X26" s="21">
        <v>632373.39</v>
      </c>
      <c r="Y26" s="22">
        <v>123047.21422619993</v>
      </c>
      <c r="Z26" s="23">
        <v>103665.46207599984</v>
      </c>
      <c r="AA26" s="21">
        <v>770946.66000000061</v>
      </c>
      <c r="AB26" s="22">
        <v>150010.80110280009</v>
      </c>
      <c r="AC26" s="23">
        <v>124828.21855459985</v>
      </c>
      <c r="AD26" s="21">
        <v>674033.57999999973</v>
      </c>
      <c r="AE26" s="22">
        <v>131153.45399640012</v>
      </c>
      <c r="AF26" s="23">
        <v>104219.82911339997</v>
      </c>
      <c r="AG26" s="21">
        <v>618529.34000000008</v>
      </c>
      <c r="AH26" s="22">
        <v>120353.4389772</v>
      </c>
      <c r="AI26" s="23">
        <v>97384.591739600015</v>
      </c>
      <c r="AJ26" s="21">
        <v>519492.49000000028</v>
      </c>
      <c r="AK26" s="22">
        <v>101082.84870419995</v>
      </c>
      <c r="AL26" s="23">
        <v>83354.238717199929</v>
      </c>
      <c r="AM26" s="21">
        <v>539366.18999999994</v>
      </c>
      <c r="AN26" s="22">
        <v>104949.87325020003</v>
      </c>
      <c r="AO26" s="23">
        <v>86576.106534500053</v>
      </c>
      <c r="AP26" s="21">
        <v>577664.67000000016</v>
      </c>
      <c r="AQ26" s="22">
        <v>112401.99148859996</v>
      </c>
      <c r="AR26" s="23">
        <v>90198.426898799953</v>
      </c>
      <c r="AS26" s="21">
        <v>480319.94999999984</v>
      </c>
      <c r="AT26" s="22">
        <v>93460.655870999923</v>
      </c>
      <c r="AU26" s="23">
        <v>73579.792424599931</v>
      </c>
      <c r="AV26" s="21">
        <v>559417.10000000021</v>
      </c>
      <c r="AW26" s="22">
        <v>108851.37931799998</v>
      </c>
      <c r="AX26" s="23">
        <v>89870.485632400014</v>
      </c>
    </row>
    <row r="27" spans="1:50" x14ac:dyDescent="0.25">
      <c r="A27" s="16">
        <v>24</v>
      </c>
      <c r="B27" s="170" t="s">
        <v>728</v>
      </c>
      <c r="C27" s="171">
        <v>416</v>
      </c>
      <c r="D27" s="91">
        <v>1.996</v>
      </c>
      <c r="E27" s="91" t="s">
        <v>293</v>
      </c>
      <c r="F27" s="74">
        <v>42353</v>
      </c>
      <c r="G27" s="74">
        <v>42353</v>
      </c>
      <c r="H27" s="94" t="s">
        <v>760</v>
      </c>
      <c r="I27" s="70">
        <f t="shared" si="0"/>
        <v>11474453.550000004</v>
      </c>
      <c r="J27" s="18">
        <f t="shared" si="1"/>
        <v>1318996.0526160004</v>
      </c>
      <c r="K27" s="19">
        <f t="shared" si="2"/>
        <v>0.11495066382625253</v>
      </c>
      <c r="L27" s="20">
        <f t="shared" si="3"/>
        <v>906579.3732479997</v>
      </c>
      <c r="M27" s="137">
        <v>131899.61000000002</v>
      </c>
      <c r="N27" s="130">
        <f t="shared" ref="N27" si="5">L27-M27</f>
        <v>774679.76324799971</v>
      </c>
      <c r="O27" s="21">
        <v>659655.45000000123</v>
      </c>
      <c r="P27" s="22">
        <v>89772.510190499903</v>
      </c>
      <c r="Q27" s="23">
        <v>56923.809902999936</v>
      </c>
      <c r="R27" s="21">
        <v>687855.30000000028</v>
      </c>
      <c r="S27" s="22">
        <v>88836.511995000008</v>
      </c>
      <c r="T27" s="23">
        <v>68409.025016999949</v>
      </c>
      <c r="U27" s="21">
        <v>741472.80000000121</v>
      </c>
      <c r="V27" s="22">
        <v>90615.390887999849</v>
      </c>
      <c r="W27" s="23">
        <v>68528.032463999931</v>
      </c>
      <c r="X27" s="21">
        <v>754836.59999999963</v>
      </c>
      <c r="Y27" s="22">
        <v>87010.014882000251</v>
      </c>
      <c r="Z27" s="23">
        <v>63651.187075499918</v>
      </c>
      <c r="AA27" s="21">
        <v>793364.40000000014</v>
      </c>
      <c r="AB27" s="22">
        <v>85945.165451999885</v>
      </c>
      <c r="AC27" s="23">
        <v>59467.623238499989</v>
      </c>
      <c r="AD27" s="21">
        <v>779601.59999999963</v>
      </c>
      <c r="AE27" s="22">
        <v>81749.023776000176</v>
      </c>
      <c r="AF27" s="23">
        <v>50455.614828000056</v>
      </c>
      <c r="AG27" s="21">
        <v>894523.94999999972</v>
      </c>
      <c r="AH27" s="22">
        <v>96903.779503500002</v>
      </c>
      <c r="AI27" s="23">
        <v>63536.086678499931</v>
      </c>
      <c r="AJ27" s="21">
        <v>1131685.0500000005</v>
      </c>
      <c r="AK27" s="22">
        <v>126522.38859000002</v>
      </c>
      <c r="AL27" s="23">
        <v>88374.225122999909</v>
      </c>
      <c r="AM27" s="21">
        <v>1183011.7500000019</v>
      </c>
      <c r="AN27" s="22">
        <v>132260.71365000019</v>
      </c>
      <c r="AO27" s="23">
        <v>92342.584245000049</v>
      </c>
      <c r="AP27" s="21">
        <v>1263673.2000000007</v>
      </c>
      <c r="AQ27" s="22">
        <v>141278.66375999991</v>
      </c>
      <c r="AR27" s="23">
        <v>93077.195422500081</v>
      </c>
      <c r="AS27" s="21">
        <v>1270044.5999999978</v>
      </c>
      <c r="AT27" s="22">
        <v>141990.98628000016</v>
      </c>
      <c r="AU27" s="23">
        <v>90701.890387499952</v>
      </c>
      <c r="AV27" s="21">
        <v>1314728.8500000022</v>
      </c>
      <c r="AW27" s="22">
        <v>156110.90364900022</v>
      </c>
      <c r="AX27" s="23">
        <v>111112.09886549998</v>
      </c>
    </row>
    <row r="28" spans="1:50" x14ac:dyDescent="0.25">
      <c r="A28" s="7">
        <v>25</v>
      </c>
      <c r="B28" s="170" t="s">
        <v>28</v>
      </c>
      <c r="C28" s="171">
        <v>104</v>
      </c>
      <c r="D28" s="91">
        <v>0.95</v>
      </c>
      <c r="E28" s="91" t="s">
        <v>293</v>
      </c>
      <c r="F28" s="74">
        <v>40918</v>
      </c>
      <c r="G28" s="74">
        <v>40918</v>
      </c>
      <c r="H28" s="94" t="s">
        <v>387</v>
      </c>
      <c r="I28" s="70">
        <f t="shared" si="0"/>
        <v>4991858.6399999997</v>
      </c>
      <c r="J28" s="18">
        <f t="shared" si="1"/>
        <v>659131.75359960005</v>
      </c>
      <c r="K28" s="19">
        <f t="shared" si="2"/>
        <v>0.13204134995289052</v>
      </c>
      <c r="L28" s="20">
        <f t="shared" si="3"/>
        <v>481976.92318920023</v>
      </c>
      <c r="M28" s="137">
        <v>32956.6</v>
      </c>
      <c r="N28" s="130">
        <f t="shared" si="4"/>
        <v>449020.32318920025</v>
      </c>
      <c r="O28" s="21">
        <v>521648.33999999997</v>
      </c>
      <c r="P28" s="22">
        <v>79567.021300200067</v>
      </c>
      <c r="Q28" s="23">
        <v>54633.206974800072</v>
      </c>
      <c r="R28" s="21">
        <v>472937.52000000014</v>
      </c>
      <c r="S28" s="22">
        <v>68698.904155199984</v>
      </c>
      <c r="T28" s="23">
        <v>54704.561649000003</v>
      </c>
      <c r="U28" s="21">
        <v>410948.58000000031</v>
      </c>
      <c r="V28" s="22">
        <v>56710.904039999979</v>
      </c>
      <c r="W28" s="23">
        <v>44627.640740399991</v>
      </c>
      <c r="X28" s="21">
        <v>388684.55999999936</v>
      </c>
      <c r="Y28" s="22">
        <v>50812.732528800057</v>
      </c>
      <c r="Z28" s="23">
        <v>39247.926212400023</v>
      </c>
      <c r="AA28" s="21">
        <v>484384.8</v>
      </c>
      <c r="AB28" s="22">
        <v>59806.991256000052</v>
      </c>
      <c r="AC28" s="23">
        <v>44117.738251800074</v>
      </c>
      <c r="AD28" s="21">
        <v>413456.81999999977</v>
      </c>
      <c r="AE28" s="22">
        <v>49548.665308799995</v>
      </c>
      <c r="AF28" s="23">
        <v>33004.431484799992</v>
      </c>
      <c r="AG28" s="21">
        <v>384241.55999999971</v>
      </c>
      <c r="AH28" s="22">
        <v>47442.305413200018</v>
      </c>
      <c r="AI28" s="23">
        <v>33248.997844799975</v>
      </c>
      <c r="AJ28" s="21">
        <v>340731.05999999988</v>
      </c>
      <c r="AK28" s="22">
        <v>43310.325036600028</v>
      </c>
      <c r="AL28" s="23">
        <v>31816.323454800007</v>
      </c>
      <c r="AM28" s="21">
        <v>360695.87999999995</v>
      </c>
      <c r="AN28" s="22">
        <v>45848.053306799971</v>
      </c>
      <c r="AO28" s="23">
        <v>33800.375161800024</v>
      </c>
      <c r="AP28" s="21">
        <v>401127.90000000014</v>
      </c>
      <c r="AQ28" s="22">
        <v>50987.367368999992</v>
      </c>
      <c r="AR28" s="23">
        <v>35911.559767199979</v>
      </c>
      <c r="AS28" s="21">
        <v>391810.43999999954</v>
      </c>
      <c r="AT28" s="22">
        <v>49803.025028400007</v>
      </c>
      <c r="AU28" s="23">
        <v>34351.461960599998</v>
      </c>
      <c r="AV28" s="21">
        <v>421191.18000000023</v>
      </c>
      <c r="AW28" s="22">
        <v>56595.458856599944</v>
      </c>
      <c r="AX28" s="23">
        <v>42512.699686800072</v>
      </c>
    </row>
    <row r="29" spans="1:50" x14ac:dyDescent="0.25">
      <c r="A29" s="7">
        <v>26</v>
      </c>
      <c r="B29" s="61" t="s">
        <v>29</v>
      </c>
      <c r="C29" s="55">
        <v>126</v>
      </c>
      <c r="D29" s="91">
        <v>0.999</v>
      </c>
      <c r="E29" s="91" t="s">
        <v>368</v>
      </c>
      <c r="F29" s="74">
        <v>40710</v>
      </c>
      <c r="G29" s="74">
        <v>40710</v>
      </c>
      <c r="H29" s="94" t="s">
        <v>388</v>
      </c>
      <c r="I29" s="70">
        <f t="shared" si="0"/>
        <v>7712766.7000000002</v>
      </c>
      <c r="J29" s="18">
        <f t="shared" si="1"/>
        <v>1529750.1472780006</v>
      </c>
      <c r="K29" s="19">
        <f t="shared" si="2"/>
        <v>0.19834000000000007</v>
      </c>
      <c r="L29" s="20">
        <f t="shared" si="3"/>
        <v>1252293.692636</v>
      </c>
      <c r="M29" s="137">
        <v>134335.93999999997</v>
      </c>
      <c r="N29" s="130">
        <f t="shared" si="4"/>
        <v>1117957.752636</v>
      </c>
      <c r="O29" s="21">
        <v>673675.99999999953</v>
      </c>
      <c r="P29" s="22">
        <v>133616.89783999996</v>
      </c>
      <c r="Q29" s="23">
        <v>99970.673280000119</v>
      </c>
      <c r="R29" s="21">
        <v>620157.70000000007</v>
      </c>
      <c r="S29" s="22">
        <v>123002.07821800002</v>
      </c>
      <c r="T29" s="23">
        <v>104612.00075199992</v>
      </c>
      <c r="U29" s="21">
        <v>678477.39999999944</v>
      </c>
      <c r="V29" s="22">
        <v>134569.20751600005</v>
      </c>
      <c r="W29" s="23">
        <v>114366.7707599999</v>
      </c>
      <c r="X29" s="21">
        <v>662249.00000000035</v>
      </c>
      <c r="Y29" s="22">
        <v>131350.46665999998</v>
      </c>
      <c r="Z29" s="23">
        <v>111046.795172</v>
      </c>
      <c r="AA29" s="21">
        <v>658231.00000000023</v>
      </c>
      <c r="AB29" s="22">
        <v>130553.53654000022</v>
      </c>
      <c r="AC29" s="23">
        <v>109348.43593699997</v>
      </c>
      <c r="AD29" s="21">
        <v>645286.50000000081</v>
      </c>
      <c r="AE29" s="22">
        <v>127986.12441000005</v>
      </c>
      <c r="AF29" s="23">
        <v>101746.23030900001</v>
      </c>
      <c r="AG29" s="21">
        <v>662077.6</v>
      </c>
      <c r="AH29" s="22">
        <v>131316.47118400014</v>
      </c>
      <c r="AI29" s="23">
        <v>106669.35671499984</v>
      </c>
      <c r="AJ29" s="21">
        <v>615921.09999999986</v>
      </c>
      <c r="AK29" s="22">
        <v>122161.79097400021</v>
      </c>
      <c r="AL29" s="23">
        <v>101421.01739599997</v>
      </c>
      <c r="AM29" s="21">
        <v>617182.80000000005</v>
      </c>
      <c r="AN29" s="22">
        <v>122412.03655200003</v>
      </c>
      <c r="AO29" s="23">
        <v>101404.69678900002</v>
      </c>
      <c r="AP29" s="21">
        <v>646510.60000000021</v>
      </c>
      <c r="AQ29" s="22">
        <v>128228.91240400002</v>
      </c>
      <c r="AR29" s="23">
        <v>103386.22185299991</v>
      </c>
      <c r="AS29" s="21">
        <v>669339.9</v>
      </c>
      <c r="AT29" s="22">
        <v>132756.87576600007</v>
      </c>
      <c r="AU29" s="23">
        <v>105705.19005700012</v>
      </c>
      <c r="AV29" s="21">
        <v>563657.1</v>
      </c>
      <c r="AW29" s="22">
        <v>111795.74921399985</v>
      </c>
      <c r="AX29" s="23">
        <v>92616.303616000019</v>
      </c>
    </row>
    <row r="30" spans="1:50" x14ac:dyDescent="0.25">
      <c r="A30" s="16">
        <v>27</v>
      </c>
      <c r="B30" s="61" t="s">
        <v>30</v>
      </c>
      <c r="C30" s="55">
        <v>129</v>
      </c>
      <c r="D30" s="91">
        <v>6.28</v>
      </c>
      <c r="E30" s="91" t="s">
        <v>368</v>
      </c>
      <c r="F30" s="74">
        <v>37543</v>
      </c>
      <c r="G30" s="74">
        <v>39356</v>
      </c>
      <c r="H30" s="94" t="s">
        <v>389</v>
      </c>
      <c r="I30" s="70">
        <f t="shared" si="0"/>
        <v>25555595.999999993</v>
      </c>
      <c r="J30" s="18">
        <f t="shared" si="1"/>
        <v>2296136.9918339998</v>
      </c>
      <c r="K30" s="19">
        <f t="shared" si="2"/>
        <v>8.9848696615567117E-2</v>
      </c>
      <c r="L30" s="20">
        <f t="shared" si="3"/>
        <v>1379599.829502</v>
      </c>
      <c r="M30" s="137">
        <v>229613.70999999996</v>
      </c>
      <c r="N30" s="130">
        <f t="shared" si="4"/>
        <v>1149986.119502</v>
      </c>
      <c r="O30" s="21">
        <v>1668456.5999999999</v>
      </c>
      <c r="P30" s="22">
        <v>175872.01020600012</v>
      </c>
      <c r="Q30" s="23">
        <v>89355.727596000084</v>
      </c>
      <c r="R30" s="21">
        <v>1303443.5999999999</v>
      </c>
      <c r="S30" s="22">
        <v>130852.70300399997</v>
      </c>
      <c r="T30" s="23">
        <v>90570.922536000013</v>
      </c>
      <c r="U30" s="21">
        <v>1965189.6000000008</v>
      </c>
      <c r="V30" s="22">
        <v>187420.13215199983</v>
      </c>
      <c r="W30" s="23">
        <v>128315.04334800004</v>
      </c>
      <c r="X30" s="21">
        <v>2440254.0000000005</v>
      </c>
      <c r="Y30" s="22">
        <v>220476.94889999978</v>
      </c>
      <c r="Z30" s="23">
        <v>145551.07129800005</v>
      </c>
      <c r="AA30" s="21">
        <v>2566603.7999999989</v>
      </c>
      <c r="AB30" s="22">
        <v>219008.30225399981</v>
      </c>
      <c r="AC30" s="23">
        <v>135226.01433600005</v>
      </c>
      <c r="AD30" s="21">
        <v>2453251.7999999998</v>
      </c>
      <c r="AE30" s="22">
        <v>203178.31407600007</v>
      </c>
      <c r="AF30" s="23">
        <v>104492.53547999995</v>
      </c>
      <c r="AG30" s="21">
        <v>2496370.2000000002</v>
      </c>
      <c r="AH30" s="22">
        <v>213015.26916599975</v>
      </c>
      <c r="AI30" s="23">
        <v>117350.50916399994</v>
      </c>
      <c r="AJ30" s="21">
        <v>2522877.6000000015</v>
      </c>
      <c r="AK30" s="22">
        <v>221609.56838400004</v>
      </c>
      <c r="AL30" s="23">
        <v>136527.16195799987</v>
      </c>
      <c r="AM30" s="21">
        <v>2438773.1999999969</v>
      </c>
      <c r="AN30" s="22">
        <v>214221.83788800021</v>
      </c>
      <c r="AO30" s="23">
        <v>131384.54112599994</v>
      </c>
      <c r="AP30" s="21">
        <v>1869025.2000000009</v>
      </c>
      <c r="AQ30" s="22">
        <v>164175.17356799982</v>
      </c>
      <c r="AR30" s="23">
        <v>93890.395248000015</v>
      </c>
      <c r="AS30" s="21">
        <v>1886945.399999999</v>
      </c>
      <c r="AT30" s="22">
        <v>165749.28393600025</v>
      </c>
      <c r="AU30" s="23">
        <v>91210.599654000092</v>
      </c>
      <c r="AV30" s="21">
        <v>1944404.9999999981</v>
      </c>
      <c r="AW30" s="22">
        <v>180557.44830000002</v>
      </c>
      <c r="AX30" s="23">
        <v>115725.307758</v>
      </c>
    </row>
    <row r="31" spans="1:50" x14ac:dyDescent="0.25">
      <c r="A31" s="7">
        <v>28</v>
      </c>
      <c r="B31" s="61" t="s">
        <v>31</v>
      </c>
      <c r="C31" s="55">
        <v>142</v>
      </c>
      <c r="D31" s="91">
        <v>1.9950000000000001</v>
      </c>
      <c r="E31" s="91" t="s">
        <v>293</v>
      </c>
      <c r="F31" s="74">
        <v>40932</v>
      </c>
      <c r="G31" s="74">
        <v>40932</v>
      </c>
      <c r="H31" s="94" t="s">
        <v>390</v>
      </c>
      <c r="I31" s="70">
        <f t="shared" si="0"/>
        <v>15679200</v>
      </c>
      <c r="J31" s="18">
        <f t="shared" si="1"/>
        <v>1815075.405015002</v>
      </c>
      <c r="K31" s="19">
        <f t="shared" si="2"/>
        <v>0.11576326630280895</v>
      </c>
      <c r="L31" s="20">
        <f t="shared" si="3"/>
        <v>1248626.3970449995</v>
      </c>
      <c r="M31" s="137">
        <v>90753.77</v>
      </c>
      <c r="N31" s="130">
        <f t="shared" si="4"/>
        <v>1157872.6270449995</v>
      </c>
      <c r="O31" s="21">
        <v>1303603.5</v>
      </c>
      <c r="P31" s="22">
        <v>177407.4003150005</v>
      </c>
      <c r="Q31" s="23">
        <v>112502.03467499992</v>
      </c>
      <c r="R31" s="21">
        <v>1355625</v>
      </c>
      <c r="S31" s="22">
        <v>175078.96875000012</v>
      </c>
      <c r="T31" s="23">
        <v>134906.34944999998</v>
      </c>
      <c r="U31" s="21">
        <v>1431669</v>
      </c>
      <c r="V31" s="22">
        <v>174964.26849000072</v>
      </c>
      <c r="W31" s="23">
        <v>132284.36617500003</v>
      </c>
      <c r="X31" s="21">
        <v>1385161.5</v>
      </c>
      <c r="Y31" s="22">
        <v>159667.5661050003</v>
      </c>
      <c r="Z31" s="23">
        <v>117051.98083499995</v>
      </c>
      <c r="AA31" s="21">
        <v>1419933</v>
      </c>
      <c r="AB31" s="22">
        <v>153821.34189000013</v>
      </c>
      <c r="AC31" s="23">
        <v>107188.87316999998</v>
      </c>
      <c r="AD31" s="21">
        <v>1396287</v>
      </c>
      <c r="AE31" s="22">
        <v>146414.65482000008</v>
      </c>
      <c r="AF31" s="23">
        <v>89888.160000000076</v>
      </c>
      <c r="AG31" s="21">
        <v>1334731.5</v>
      </c>
      <c r="AH31" s="22">
        <v>144591.46339499991</v>
      </c>
      <c r="AI31" s="23">
        <v>92975.266124999922</v>
      </c>
      <c r="AJ31" s="21">
        <v>1224172.5</v>
      </c>
      <c r="AK31" s="22">
        <v>136862.48549999986</v>
      </c>
      <c r="AL31" s="23">
        <v>95535.166904999918</v>
      </c>
      <c r="AM31" s="21">
        <v>1279215</v>
      </c>
      <c r="AN31" s="22">
        <v>143016.23699999996</v>
      </c>
      <c r="AO31" s="23">
        <v>99551.46280499993</v>
      </c>
      <c r="AP31" s="21">
        <v>1348179</v>
      </c>
      <c r="AQ31" s="22">
        <v>150726.41220000017</v>
      </c>
      <c r="AR31" s="23">
        <v>99023.78713500005</v>
      </c>
      <c r="AS31" s="21">
        <v>1264750.5</v>
      </c>
      <c r="AT31" s="22">
        <v>141399.10590000011</v>
      </c>
      <c r="AU31" s="23">
        <v>90463.399739999877</v>
      </c>
      <c r="AV31" s="21">
        <v>935872.5</v>
      </c>
      <c r="AW31" s="22">
        <v>111125.50064999997</v>
      </c>
      <c r="AX31" s="23">
        <v>77255.55002999994</v>
      </c>
    </row>
    <row r="32" spans="1:50" x14ac:dyDescent="0.25">
      <c r="A32" s="7">
        <v>29</v>
      </c>
      <c r="B32" s="61" t="s">
        <v>32</v>
      </c>
      <c r="C32" s="55">
        <v>152</v>
      </c>
      <c r="D32" s="91">
        <v>0.999</v>
      </c>
      <c r="E32" s="91" t="s">
        <v>368</v>
      </c>
      <c r="F32" s="74">
        <v>41425</v>
      </c>
      <c r="G32" s="74">
        <v>41425</v>
      </c>
      <c r="H32" s="94" t="s">
        <v>606</v>
      </c>
      <c r="I32" s="70">
        <f t="shared" si="0"/>
        <v>5770293.200000003</v>
      </c>
      <c r="J32" s="18">
        <f t="shared" si="1"/>
        <v>1152027.1049679997</v>
      </c>
      <c r="K32" s="19">
        <f t="shared" si="2"/>
        <v>0.19964793209606735</v>
      </c>
      <c r="L32" s="20">
        <f t="shared" si="3"/>
        <v>943049.43340299965</v>
      </c>
      <c r="M32" s="137">
        <v>57601.36</v>
      </c>
      <c r="N32" s="130">
        <f t="shared" si="4"/>
        <v>885448.07340299967</v>
      </c>
      <c r="O32" s="21">
        <v>389152.80000000045</v>
      </c>
      <c r="P32" s="22">
        <v>78429.855311999956</v>
      </c>
      <c r="Q32" s="23">
        <v>59725.823642999996</v>
      </c>
      <c r="R32" s="21">
        <v>386003.5999999998</v>
      </c>
      <c r="S32" s="22">
        <v>77795.165543999945</v>
      </c>
      <c r="T32" s="23">
        <v>66251.48766100005</v>
      </c>
      <c r="U32" s="21">
        <v>375814.89999999985</v>
      </c>
      <c r="V32" s="22">
        <v>75741.73494600007</v>
      </c>
      <c r="W32" s="23">
        <v>64548.024829999973</v>
      </c>
      <c r="X32" s="21">
        <v>343982.50000000041</v>
      </c>
      <c r="Y32" s="22">
        <v>69326.233049999908</v>
      </c>
      <c r="Z32" s="23">
        <v>58772.239332999976</v>
      </c>
      <c r="AA32" s="21">
        <v>350931.9</v>
      </c>
      <c r="AB32" s="22">
        <v>70726.815125999972</v>
      </c>
      <c r="AC32" s="23">
        <v>59292.057736999966</v>
      </c>
      <c r="AD32" s="21">
        <v>319106.10000000021</v>
      </c>
      <c r="AE32" s="22">
        <v>64312.643394000013</v>
      </c>
      <c r="AF32" s="23">
        <v>50884.939086999948</v>
      </c>
      <c r="AG32" s="21">
        <v>342288.40000000014</v>
      </c>
      <c r="AH32" s="22">
        <v>68508.659176000016</v>
      </c>
      <c r="AI32" s="23">
        <v>54827.530966000006</v>
      </c>
      <c r="AJ32" s="21">
        <v>540559.30000000051</v>
      </c>
      <c r="AK32" s="22">
        <v>107214.53156200006</v>
      </c>
      <c r="AL32" s="23">
        <v>89044.878630999985</v>
      </c>
      <c r="AM32" s="21">
        <v>677099.7000000003</v>
      </c>
      <c r="AN32" s="22">
        <v>134295.95449799998</v>
      </c>
      <c r="AO32" s="23">
        <v>111290.52428899986</v>
      </c>
      <c r="AP32" s="21">
        <v>703208.80000000075</v>
      </c>
      <c r="AQ32" s="22">
        <v>139474.43339200015</v>
      </c>
      <c r="AR32" s="23">
        <v>112438.56742099988</v>
      </c>
      <c r="AS32" s="21">
        <v>662120.09999999916</v>
      </c>
      <c r="AT32" s="22">
        <v>131324.90063399982</v>
      </c>
      <c r="AU32" s="23">
        <v>104555.015048</v>
      </c>
      <c r="AV32" s="21">
        <v>680025.10000000102</v>
      </c>
      <c r="AW32" s="22">
        <v>134876.17833399994</v>
      </c>
      <c r="AX32" s="23">
        <v>111418.34475699998</v>
      </c>
    </row>
    <row r="33" spans="1:50" x14ac:dyDescent="0.25">
      <c r="A33" s="16">
        <v>30</v>
      </c>
      <c r="B33" s="61" t="s">
        <v>659</v>
      </c>
      <c r="C33" s="55">
        <v>354</v>
      </c>
      <c r="D33" s="91">
        <v>0.52</v>
      </c>
      <c r="E33" s="91" t="s">
        <v>368</v>
      </c>
      <c r="F33" s="74">
        <v>40765</v>
      </c>
      <c r="G33" s="74">
        <v>40765</v>
      </c>
      <c r="H33" s="94" t="s">
        <v>658</v>
      </c>
      <c r="I33" s="70">
        <f t="shared" si="0"/>
        <v>2322765.7999999993</v>
      </c>
      <c r="J33" s="18">
        <f t="shared" si="1"/>
        <v>474239.09338600026</v>
      </c>
      <c r="K33" s="19">
        <f t="shared" si="2"/>
        <v>0.20417000000000016</v>
      </c>
      <c r="L33" s="20">
        <f t="shared" si="3"/>
        <v>390471.59025300003</v>
      </c>
      <c r="M33" s="137">
        <v>26113.19</v>
      </c>
      <c r="N33" s="130">
        <f t="shared" si="4"/>
        <v>364358.40025300003</v>
      </c>
      <c r="O33" s="21">
        <v>273411.00000000012</v>
      </c>
      <c r="P33" s="22">
        <v>55822.323869999978</v>
      </c>
      <c r="Q33" s="23">
        <v>41909.707295999993</v>
      </c>
      <c r="R33" s="21">
        <v>229992.09999999992</v>
      </c>
      <c r="S33" s="22">
        <v>46957.487057000035</v>
      </c>
      <c r="T33" s="23">
        <v>40257.417611000034</v>
      </c>
      <c r="U33" s="21">
        <v>259583.80000000013</v>
      </c>
      <c r="V33" s="22">
        <v>52999.224446000073</v>
      </c>
      <c r="W33" s="23">
        <v>45519.710460999995</v>
      </c>
      <c r="X33" s="21">
        <v>221270.29999999996</v>
      </c>
      <c r="Y33" s="22">
        <v>45176.757151000085</v>
      </c>
      <c r="Z33" s="23">
        <v>38520.014519999939</v>
      </c>
      <c r="AA33" s="21">
        <v>213635.4999999998</v>
      </c>
      <c r="AB33" s="22">
        <v>43617.960035000156</v>
      </c>
      <c r="AC33" s="23">
        <v>36632.905534000012</v>
      </c>
      <c r="AD33" s="21">
        <v>156287.99999999991</v>
      </c>
      <c r="AE33" s="22">
        <v>31909.320960000023</v>
      </c>
      <c r="AF33" s="23">
        <v>25578.957700000003</v>
      </c>
      <c r="AG33" s="21">
        <v>123934.59999999996</v>
      </c>
      <c r="AH33" s="22">
        <v>25303.727281999931</v>
      </c>
      <c r="AI33" s="23">
        <v>20690.515431000025</v>
      </c>
      <c r="AJ33" s="21">
        <v>74511.799999999988</v>
      </c>
      <c r="AK33" s="22">
        <v>15213.07420599999</v>
      </c>
      <c r="AL33" s="23">
        <v>12702.154412000011</v>
      </c>
      <c r="AM33" s="21">
        <v>86174.8</v>
      </c>
      <c r="AN33" s="22">
        <v>17594.308915999987</v>
      </c>
      <c r="AO33" s="23">
        <v>14688.133413000001</v>
      </c>
      <c r="AP33" s="21">
        <v>235217.89999999967</v>
      </c>
      <c r="AQ33" s="22">
        <v>48024.438642999914</v>
      </c>
      <c r="AR33" s="23">
        <v>39020.220761000041</v>
      </c>
      <c r="AS33" s="21">
        <v>214794.29999999976</v>
      </c>
      <c r="AT33" s="22">
        <v>43854.552231000038</v>
      </c>
      <c r="AU33" s="23">
        <v>35186.657321999955</v>
      </c>
      <c r="AV33" s="21">
        <v>233951.69999999992</v>
      </c>
      <c r="AW33" s="22">
        <v>47765.918589000037</v>
      </c>
      <c r="AX33" s="23">
        <v>39765.195792000028</v>
      </c>
    </row>
    <row r="34" spans="1:50" x14ac:dyDescent="0.25">
      <c r="A34" s="7">
        <v>31</v>
      </c>
      <c r="B34" s="61" t="s">
        <v>33</v>
      </c>
      <c r="C34" s="55">
        <v>161</v>
      </c>
      <c r="D34" s="91">
        <v>1</v>
      </c>
      <c r="E34" s="91" t="s">
        <v>368</v>
      </c>
      <c r="F34" s="74">
        <v>40114</v>
      </c>
      <c r="G34" s="74">
        <v>40114</v>
      </c>
      <c r="H34" s="94" t="s">
        <v>391</v>
      </c>
      <c r="I34" s="70">
        <f t="shared" si="0"/>
        <v>5186.25</v>
      </c>
      <c r="J34" s="18">
        <f t="shared" si="1"/>
        <v>1028.6408249999999</v>
      </c>
      <c r="K34" s="19">
        <f t="shared" si="2"/>
        <v>0.19833999999999999</v>
      </c>
      <c r="L34" s="20">
        <f t="shared" si="3"/>
        <v>872.05096000000015</v>
      </c>
      <c r="M34" s="137">
        <v>102.87</v>
      </c>
      <c r="N34" s="130">
        <f t="shared" si="4"/>
        <v>769.18096000000014</v>
      </c>
      <c r="O34" s="21">
        <v>0</v>
      </c>
      <c r="P34" s="22">
        <v>0</v>
      </c>
      <c r="Q34" s="23">
        <v>0</v>
      </c>
      <c r="R34" s="21">
        <v>0</v>
      </c>
      <c r="S34" s="22">
        <v>0</v>
      </c>
      <c r="T34" s="23">
        <v>0</v>
      </c>
      <c r="U34" s="21">
        <v>1831.5</v>
      </c>
      <c r="V34" s="22">
        <v>363.25971000000004</v>
      </c>
      <c r="W34" s="23">
        <v>318.62034500000004</v>
      </c>
      <c r="X34" s="21">
        <v>3354.75</v>
      </c>
      <c r="Y34" s="22">
        <v>665.38111500000002</v>
      </c>
      <c r="Z34" s="23">
        <v>553.4306150000001</v>
      </c>
      <c r="AA34" s="21">
        <v>0</v>
      </c>
      <c r="AB34" s="22">
        <v>0</v>
      </c>
      <c r="AC34" s="23">
        <v>0</v>
      </c>
      <c r="AD34" s="21">
        <v>0</v>
      </c>
      <c r="AE34" s="22">
        <v>0</v>
      </c>
      <c r="AF34" s="23">
        <v>0</v>
      </c>
      <c r="AG34" s="21">
        <v>0</v>
      </c>
      <c r="AH34" s="22">
        <v>0</v>
      </c>
      <c r="AI34" s="23">
        <v>0</v>
      </c>
      <c r="AJ34" s="21">
        <v>0</v>
      </c>
      <c r="AK34" s="22">
        <v>0</v>
      </c>
      <c r="AL34" s="23">
        <v>0</v>
      </c>
      <c r="AM34" s="21">
        <v>0</v>
      </c>
      <c r="AN34" s="22">
        <v>0</v>
      </c>
      <c r="AO34" s="23">
        <v>0</v>
      </c>
      <c r="AP34" s="21">
        <v>0</v>
      </c>
      <c r="AQ34" s="22">
        <v>0</v>
      </c>
      <c r="AR34" s="23">
        <v>0</v>
      </c>
      <c r="AS34" s="21">
        <v>0</v>
      </c>
      <c r="AT34" s="22">
        <v>0</v>
      </c>
      <c r="AU34" s="23">
        <v>0</v>
      </c>
      <c r="AV34" s="21">
        <v>0</v>
      </c>
      <c r="AW34" s="22">
        <v>0</v>
      </c>
      <c r="AX34" s="23">
        <v>0</v>
      </c>
    </row>
    <row r="35" spans="1:50" x14ac:dyDescent="0.25">
      <c r="A35" s="16">
        <v>32</v>
      </c>
      <c r="B35" s="61" t="s">
        <v>705</v>
      </c>
      <c r="C35" s="55">
        <v>398</v>
      </c>
      <c r="D35" s="91">
        <v>0.9</v>
      </c>
      <c r="E35" s="91" t="s">
        <v>293</v>
      </c>
      <c r="F35" s="74">
        <v>42095</v>
      </c>
      <c r="G35" s="74">
        <v>42095</v>
      </c>
      <c r="H35" s="94" t="s">
        <v>706</v>
      </c>
      <c r="I35" s="70">
        <f t="shared" ref="I35" si="6">O35+R35+U35+X35+AA35+AD35+AG35+AJ35+AM35+AP35+AS35+AV35</f>
        <v>7741209.2799999975</v>
      </c>
      <c r="J35" s="18">
        <f t="shared" ref="J35" si="7">P35+S35+V35+Y35+AB35+AE35+AH35+AK35+AN35+AQ35+AT35+AW35</f>
        <v>1016401.8230975994</v>
      </c>
      <c r="K35" s="19">
        <f t="shared" ref="K35" si="8">J35/I35</f>
        <v>0.13129755136882176</v>
      </c>
      <c r="L35" s="20">
        <f t="shared" ref="L35" si="9">Q35+T35+W35+Z35+AC35+AF35+AI35+AL35+AO35+AR35+AU35+AX35</f>
        <v>738524.11404240015</v>
      </c>
      <c r="M35" s="137">
        <v>50820.090000000004</v>
      </c>
      <c r="N35" s="130">
        <f t="shared" si="4"/>
        <v>687704.02404240018</v>
      </c>
      <c r="O35" s="21">
        <v>604550.31999999972</v>
      </c>
      <c r="P35" s="22">
        <v>92212.060309599969</v>
      </c>
      <c r="Q35" s="23">
        <v>62235.819090400037</v>
      </c>
      <c r="R35" s="21">
        <v>612565.92000000027</v>
      </c>
      <c r="S35" s="22">
        <v>88981.32553919997</v>
      </c>
      <c r="T35" s="23">
        <v>70884.584918399953</v>
      </c>
      <c r="U35" s="21">
        <v>666380.48000000021</v>
      </c>
      <c r="V35" s="22">
        <v>91960.506240000017</v>
      </c>
      <c r="W35" s="23">
        <v>72046.700230400005</v>
      </c>
      <c r="X35" s="21">
        <v>624224.23999999906</v>
      </c>
      <c r="Y35" s="22">
        <v>81604.834895199761</v>
      </c>
      <c r="Z35" s="23">
        <v>62435.314544000015</v>
      </c>
      <c r="AA35" s="21">
        <v>480903.75999999989</v>
      </c>
      <c r="AB35" s="22">
        <v>59377.187247199974</v>
      </c>
      <c r="AC35" s="23">
        <v>43316.876606400037</v>
      </c>
      <c r="AD35" s="21">
        <v>621884.63999999943</v>
      </c>
      <c r="AE35" s="22">
        <v>74526.655257599909</v>
      </c>
      <c r="AF35" s="23">
        <v>49209.046021600006</v>
      </c>
      <c r="AG35" s="21">
        <v>700858.23999999883</v>
      </c>
      <c r="AH35" s="22">
        <v>86534.966892799945</v>
      </c>
      <c r="AI35" s="23">
        <v>60727.96950720001</v>
      </c>
      <c r="AJ35" s="21">
        <v>712562.80000000028</v>
      </c>
      <c r="AK35" s="22">
        <v>90573.857507999724</v>
      </c>
      <c r="AL35" s="23">
        <v>66520.391878399954</v>
      </c>
      <c r="AM35" s="21">
        <v>691168.15999999968</v>
      </c>
      <c r="AN35" s="22">
        <v>87854.384817600483</v>
      </c>
      <c r="AO35" s="23">
        <v>64373.060264000014</v>
      </c>
      <c r="AP35" s="21">
        <v>603035.1199999993</v>
      </c>
      <c r="AQ35" s="22">
        <v>76651.794103199762</v>
      </c>
      <c r="AR35" s="23">
        <v>53618.063793600028</v>
      </c>
      <c r="AS35" s="21">
        <v>701710.48</v>
      </c>
      <c r="AT35" s="22">
        <v>89194.41911280014</v>
      </c>
      <c r="AU35" s="23">
        <v>60782.382132800005</v>
      </c>
      <c r="AV35" s="21">
        <v>721365.11999999941</v>
      </c>
      <c r="AW35" s="22">
        <v>96929.831174399806</v>
      </c>
      <c r="AX35" s="23">
        <v>72373.905055200012</v>
      </c>
    </row>
    <row r="36" spans="1:50" x14ac:dyDescent="0.25">
      <c r="A36" s="7">
        <v>33</v>
      </c>
      <c r="B36" s="61" t="s">
        <v>34</v>
      </c>
      <c r="C36" s="55">
        <v>175</v>
      </c>
      <c r="D36" s="91">
        <v>0.21</v>
      </c>
      <c r="E36" s="91" t="s">
        <v>368</v>
      </c>
      <c r="F36" s="74">
        <v>41361</v>
      </c>
      <c r="G36" s="74">
        <v>41361</v>
      </c>
      <c r="H36" s="94" t="s">
        <v>392</v>
      </c>
      <c r="I36" s="70">
        <f t="shared" si="0"/>
        <v>1484156.4095999997</v>
      </c>
      <c r="J36" s="18">
        <f t="shared" si="1"/>
        <v>315576.17737324809</v>
      </c>
      <c r="K36" s="19">
        <f t="shared" si="2"/>
        <v>0.21263000000000012</v>
      </c>
      <c r="L36" s="20">
        <f t="shared" si="3"/>
        <v>261410.772078952</v>
      </c>
      <c r="M36" s="133">
        <v>27549.61</v>
      </c>
      <c r="N36" s="130">
        <f t="shared" si="4"/>
        <v>233861.16207895201</v>
      </c>
      <c r="O36" s="21">
        <v>111618.64719999998</v>
      </c>
      <c r="P36" s="22">
        <v>23733.472954136003</v>
      </c>
      <c r="Q36" s="23">
        <v>18230.691290080016</v>
      </c>
      <c r="R36" s="21">
        <v>90106.758399999977</v>
      </c>
      <c r="S36" s="22">
        <v>19159.400038592004</v>
      </c>
      <c r="T36" s="23">
        <v>16355.610133775985</v>
      </c>
      <c r="U36" s="21">
        <v>134613.81760000004</v>
      </c>
      <c r="V36" s="22">
        <v>28622.936036287982</v>
      </c>
      <c r="W36" s="23">
        <v>24571.062887999993</v>
      </c>
      <c r="X36" s="21">
        <v>99611.901600000056</v>
      </c>
      <c r="Y36" s="22">
        <v>21180.478637207994</v>
      </c>
      <c r="Z36" s="23">
        <v>18069.980425064008</v>
      </c>
      <c r="AA36" s="21">
        <v>131287.92959999989</v>
      </c>
      <c r="AB36" s="22">
        <v>27915.752470848016</v>
      </c>
      <c r="AC36" s="23">
        <v>23522.536570007989</v>
      </c>
      <c r="AD36" s="21">
        <v>134907.31920000003</v>
      </c>
      <c r="AE36" s="22">
        <v>28685.343281495978</v>
      </c>
      <c r="AF36" s="23">
        <v>23149.910154663994</v>
      </c>
      <c r="AG36" s="21">
        <v>135406.38160000005</v>
      </c>
      <c r="AH36" s="22">
        <v>28791.458919608016</v>
      </c>
      <c r="AI36" s="23">
        <v>23460.780093935995</v>
      </c>
      <c r="AJ36" s="21">
        <v>125235.13919999999</v>
      </c>
      <c r="AK36" s="22">
        <v>26628.747648096021</v>
      </c>
      <c r="AL36" s="23">
        <v>22376.153672407996</v>
      </c>
      <c r="AM36" s="21">
        <v>129304.98639999994</v>
      </c>
      <c r="AN36" s="22">
        <v>27494.119258232</v>
      </c>
      <c r="AO36" s="23">
        <v>23061.045335055995</v>
      </c>
      <c r="AP36" s="21">
        <v>119591.1648</v>
      </c>
      <c r="AQ36" s="22">
        <v>25428.669371423988</v>
      </c>
      <c r="AR36" s="23">
        <v>20771.051540280005</v>
      </c>
      <c r="AS36" s="21">
        <v>129703.36159999996</v>
      </c>
      <c r="AT36" s="22">
        <v>27578.825777008031</v>
      </c>
      <c r="AU36" s="23">
        <v>22407.572775895991</v>
      </c>
      <c r="AV36" s="21">
        <v>142769.00239999988</v>
      </c>
      <c r="AW36" s="22">
        <v>30356.97298031205</v>
      </c>
      <c r="AX36" s="23">
        <v>25434.377199784023</v>
      </c>
    </row>
    <row r="37" spans="1:50" x14ac:dyDescent="0.25">
      <c r="A37" s="7">
        <v>34</v>
      </c>
      <c r="B37" s="61" t="s">
        <v>35</v>
      </c>
      <c r="C37" s="55">
        <v>181</v>
      </c>
      <c r="D37" s="91">
        <v>0.999</v>
      </c>
      <c r="E37" s="91" t="s">
        <v>293</v>
      </c>
      <c r="F37" s="74">
        <v>41156</v>
      </c>
      <c r="G37" s="74">
        <v>41172</v>
      </c>
      <c r="H37" s="94" t="s">
        <v>393</v>
      </c>
      <c r="I37" s="70">
        <f t="shared" si="0"/>
        <v>7986772.1999999993</v>
      </c>
      <c r="J37" s="18">
        <f t="shared" si="1"/>
        <v>1050658.8560740009</v>
      </c>
      <c r="K37" s="19">
        <f t="shared" si="2"/>
        <v>0.13154987143291769</v>
      </c>
      <c r="L37" s="20">
        <f t="shared" si="3"/>
        <v>761718.47811599984</v>
      </c>
      <c r="M37" s="133">
        <v>71380.200000000012</v>
      </c>
      <c r="N37" s="130">
        <f t="shared" si="4"/>
        <v>690338.27811599988</v>
      </c>
      <c r="O37" s="21">
        <v>739396.59999999963</v>
      </c>
      <c r="P37" s="22">
        <v>112780.16339799996</v>
      </c>
      <c r="Q37" s="23">
        <v>75810.030303000094</v>
      </c>
      <c r="R37" s="21">
        <v>672662.00000000035</v>
      </c>
      <c r="S37" s="22">
        <v>97710.882120000009</v>
      </c>
      <c r="T37" s="23">
        <v>77748.836061999973</v>
      </c>
      <c r="U37" s="21">
        <v>721336.6999999996</v>
      </c>
      <c r="V37" s="22">
        <v>99544.464600000516</v>
      </c>
      <c r="W37" s="23">
        <v>78083.940308999954</v>
      </c>
      <c r="X37" s="21">
        <v>664771.70000000019</v>
      </c>
      <c r="Y37" s="22">
        <v>86905.604340999824</v>
      </c>
      <c r="Z37" s="23">
        <v>66516.381928999981</v>
      </c>
      <c r="AA37" s="21">
        <v>694449.2</v>
      </c>
      <c r="AB37" s="22">
        <v>85743.642724000165</v>
      </c>
      <c r="AC37" s="23">
        <v>63153.628750999967</v>
      </c>
      <c r="AD37" s="21">
        <v>670104.90000000026</v>
      </c>
      <c r="AE37" s="22">
        <v>80305.371216000087</v>
      </c>
      <c r="AF37" s="23">
        <v>52954.917658999933</v>
      </c>
      <c r="AG37" s="21">
        <v>679623.8000000004</v>
      </c>
      <c r="AH37" s="22">
        <v>83913.150586000178</v>
      </c>
      <c r="AI37" s="23">
        <v>57791.687182999965</v>
      </c>
      <c r="AJ37" s="21">
        <v>670514.59999999986</v>
      </c>
      <c r="AK37" s="22">
        <v>85229.110805999953</v>
      </c>
      <c r="AL37" s="23">
        <v>62606.16177199997</v>
      </c>
      <c r="AM37" s="21">
        <v>623206.30000000028</v>
      </c>
      <c r="AN37" s="22">
        <v>79215.752793000051</v>
      </c>
      <c r="AO37" s="23">
        <v>57950.265815000042</v>
      </c>
      <c r="AP37" s="21">
        <v>690879.1</v>
      </c>
      <c r="AQ37" s="22">
        <v>87817.642401000136</v>
      </c>
      <c r="AR37" s="23">
        <v>61279.734853999951</v>
      </c>
      <c r="AS37" s="21">
        <v>599576.19999999972</v>
      </c>
      <c r="AT37" s="22">
        <v>76212.130782000022</v>
      </c>
      <c r="AU37" s="23">
        <v>51756.515516000036</v>
      </c>
      <c r="AV37" s="21">
        <v>560251.09999999916</v>
      </c>
      <c r="AW37" s="22">
        <v>75280.940306999983</v>
      </c>
      <c r="AX37" s="23">
        <v>56066.377962999941</v>
      </c>
    </row>
    <row r="38" spans="1:50" x14ac:dyDescent="0.25">
      <c r="A38" s="16">
        <v>35</v>
      </c>
      <c r="B38" s="61" t="s">
        <v>633</v>
      </c>
      <c r="C38" s="55">
        <v>187</v>
      </c>
      <c r="D38" s="91">
        <v>1.05</v>
      </c>
      <c r="E38" s="91" t="s">
        <v>368</v>
      </c>
      <c r="F38" s="74">
        <v>39360</v>
      </c>
      <c r="G38" s="74">
        <v>39387</v>
      </c>
      <c r="H38" s="94" t="s">
        <v>394</v>
      </c>
      <c r="I38" s="70">
        <f t="shared" ref="I38:I61" si="10">O38+R38+U38+X38+AA38+AD38+AG38+AJ38+AM38+AP38+AS38+AV38</f>
        <v>3268792.5999999996</v>
      </c>
      <c r="J38" s="18">
        <f t="shared" ref="J38:J61" si="11">P38+S38+V38+Y38+AB38+AE38+AH38+AK38+AN38+AQ38+AT38+AW38</f>
        <v>636041.66410800023</v>
      </c>
      <c r="K38" s="19">
        <f t="shared" si="2"/>
        <v>0.19458000000000009</v>
      </c>
      <c r="L38" s="20">
        <f t="shared" ref="L38:L61" si="12">Q38+T38+W38+Z38+AC38+AF38+AI38+AL38+AO38+AR38+AU38+AX38</f>
        <v>517890.39776799991</v>
      </c>
      <c r="M38" s="133">
        <v>63604.18</v>
      </c>
      <c r="N38" s="130">
        <f t="shared" si="4"/>
        <v>454286.21776799991</v>
      </c>
      <c r="O38" s="21">
        <v>325441.79999999964</v>
      </c>
      <c r="P38" s="22">
        <v>63324.465444000045</v>
      </c>
      <c r="Q38" s="23">
        <v>47021.477891999974</v>
      </c>
      <c r="R38" s="21">
        <v>310161.60000000009</v>
      </c>
      <c r="S38" s="22">
        <v>60351.244128000042</v>
      </c>
      <c r="T38" s="23">
        <v>51159.02818599996</v>
      </c>
      <c r="U38" s="21">
        <v>300272.20000000013</v>
      </c>
      <c r="V38" s="22">
        <v>58426.964676000076</v>
      </c>
      <c r="W38" s="23">
        <v>49525.587478000089</v>
      </c>
      <c r="X38" s="21">
        <v>256898.60000000018</v>
      </c>
      <c r="Y38" s="22">
        <v>49987.329588000015</v>
      </c>
      <c r="Z38" s="23">
        <v>42089.037328000064</v>
      </c>
      <c r="AA38" s="21">
        <v>292411.00000000012</v>
      </c>
      <c r="AB38" s="22">
        <v>56897.332379999913</v>
      </c>
      <c r="AC38" s="23">
        <v>47367.19509600001</v>
      </c>
      <c r="AD38" s="21">
        <v>267333.00000000017</v>
      </c>
      <c r="AE38" s="22">
        <v>52017.655139999959</v>
      </c>
      <c r="AF38" s="23">
        <v>41136.409923999992</v>
      </c>
      <c r="AG38" s="21">
        <v>271702.40000000008</v>
      </c>
      <c r="AH38" s="22">
        <v>52867.852992000066</v>
      </c>
      <c r="AI38" s="23">
        <v>42424.191473999941</v>
      </c>
      <c r="AJ38" s="21">
        <v>262081.7999999999</v>
      </c>
      <c r="AK38" s="22">
        <v>50995.876644000055</v>
      </c>
      <c r="AL38" s="23">
        <v>42160.455402000014</v>
      </c>
      <c r="AM38" s="21">
        <v>247560.79999999964</v>
      </c>
      <c r="AN38" s="22">
        <v>48170.380463999936</v>
      </c>
      <c r="AO38" s="23">
        <v>39768.620963999972</v>
      </c>
      <c r="AP38" s="21">
        <v>257245.8</v>
      </c>
      <c r="AQ38" s="22">
        <v>50054.887764000123</v>
      </c>
      <c r="AR38" s="23">
        <v>40168.557015999992</v>
      </c>
      <c r="AS38" s="21">
        <v>241420.40000000011</v>
      </c>
      <c r="AT38" s="22">
        <v>46975.581431999999</v>
      </c>
      <c r="AU38" s="23">
        <v>37180.667401999985</v>
      </c>
      <c r="AV38" s="21">
        <v>236263.19999999969</v>
      </c>
      <c r="AW38" s="22">
        <v>45972.093456000017</v>
      </c>
      <c r="AX38" s="23">
        <v>37889.169605999945</v>
      </c>
    </row>
    <row r="39" spans="1:50" x14ac:dyDescent="0.25">
      <c r="A39" s="7">
        <v>36</v>
      </c>
      <c r="B39" s="61" t="s">
        <v>36</v>
      </c>
      <c r="C39" s="55">
        <v>361</v>
      </c>
      <c r="D39" s="91">
        <v>0.5</v>
      </c>
      <c r="E39" s="91" t="s">
        <v>368</v>
      </c>
      <c r="F39" s="74">
        <v>40382</v>
      </c>
      <c r="G39" s="74">
        <v>40382</v>
      </c>
      <c r="H39" s="94" t="s">
        <v>395</v>
      </c>
      <c r="I39" s="70">
        <f t="shared" si="10"/>
        <v>3837764.9595185001</v>
      </c>
      <c r="J39" s="18">
        <f t="shared" si="11"/>
        <v>783556.47178489191</v>
      </c>
      <c r="K39" s="19">
        <f t="shared" si="2"/>
        <v>0.20416999999999993</v>
      </c>
      <c r="L39" s="20">
        <f t="shared" si="12"/>
        <v>643707.63571510627</v>
      </c>
      <c r="M39" s="133">
        <v>39177.9</v>
      </c>
      <c r="N39" s="130">
        <f t="shared" si="4"/>
        <v>604529.73571510625</v>
      </c>
      <c r="O39" s="21">
        <v>371015.99992639985</v>
      </c>
      <c r="P39" s="22">
        <v>75750.336704972826</v>
      </c>
      <c r="Q39" s="23">
        <v>57038.070900669198</v>
      </c>
      <c r="R39" s="21">
        <v>354205.79993069865</v>
      </c>
      <c r="S39" s="22">
        <v>72318.198171850992</v>
      </c>
      <c r="T39" s="23">
        <v>61818.877577904714</v>
      </c>
      <c r="U39" s="21">
        <v>345985.79993259889</v>
      </c>
      <c r="V39" s="22">
        <v>70639.920772239115</v>
      </c>
      <c r="W39" s="23">
        <v>60319.940172249735</v>
      </c>
      <c r="X39" s="21">
        <v>324027.59993539954</v>
      </c>
      <c r="Y39" s="22">
        <v>66156.715078810637</v>
      </c>
      <c r="Z39" s="23">
        <v>56210.275716789954</v>
      </c>
      <c r="AA39" s="21">
        <v>373081.79992619995</v>
      </c>
      <c r="AB39" s="22">
        <v>76172.111090932216</v>
      </c>
      <c r="AC39" s="23">
        <v>64067.623349337387</v>
      </c>
      <c r="AD39" s="21">
        <v>343939.79992929916</v>
      </c>
      <c r="AE39" s="22">
        <v>70222.188951564953</v>
      </c>
      <c r="AF39" s="23">
        <v>56414.032536404899</v>
      </c>
      <c r="AG39" s="21">
        <v>62092.19998210005</v>
      </c>
      <c r="AH39" s="22">
        <v>12677.364470345354</v>
      </c>
      <c r="AI39" s="23">
        <v>9260.6332413030268</v>
      </c>
      <c r="AJ39" s="21">
        <v>88676.999976000065</v>
      </c>
      <c r="AK39" s="22">
        <v>18105.183085099914</v>
      </c>
      <c r="AL39" s="23">
        <v>15160.274611892839</v>
      </c>
      <c r="AM39" s="21">
        <v>321617.51997979969</v>
      </c>
      <c r="AN39" s="22">
        <v>65664.649054275753</v>
      </c>
      <c r="AO39" s="23">
        <v>54718.504003954527</v>
      </c>
      <c r="AP39" s="21">
        <v>512907.56000000087</v>
      </c>
      <c r="AQ39" s="22">
        <v>104720.33652519988</v>
      </c>
      <c r="AR39" s="23">
        <v>85027.641263399986</v>
      </c>
      <c r="AS39" s="21">
        <v>362111.52000000019</v>
      </c>
      <c r="AT39" s="22">
        <v>73932.309038400053</v>
      </c>
      <c r="AU39" s="23">
        <v>59375.797899000019</v>
      </c>
      <c r="AV39" s="21">
        <v>378102.36000000249</v>
      </c>
      <c r="AW39" s="22">
        <v>77197.158841200217</v>
      </c>
      <c r="AX39" s="23">
        <v>64295.964442200071</v>
      </c>
    </row>
    <row r="40" spans="1:50" x14ac:dyDescent="0.25">
      <c r="A40" s="16">
        <v>37</v>
      </c>
      <c r="B40" s="61" t="s">
        <v>37</v>
      </c>
      <c r="C40" s="55">
        <v>198</v>
      </c>
      <c r="D40" s="91">
        <v>0.79500000000000004</v>
      </c>
      <c r="E40" s="91" t="s">
        <v>368</v>
      </c>
      <c r="F40" s="74">
        <v>40191</v>
      </c>
      <c r="G40" s="74">
        <v>40191</v>
      </c>
      <c r="H40" s="94" t="s">
        <v>704</v>
      </c>
      <c r="I40" s="70">
        <f t="shared" si="10"/>
        <v>5410717.75</v>
      </c>
      <c r="J40" s="18">
        <f t="shared" si="11"/>
        <v>1090476.0553350002</v>
      </c>
      <c r="K40" s="19">
        <f t="shared" si="2"/>
        <v>0.20154000000000002</v>
      </c>
      <c r="L40" s="20">
        <f t="shared" si="12"/>
        <v>897547.64985749999</v>
      </c>
      <c r="M40" s="133">
        <v>64320.040000000008</v>
      </c>
      <c r="N40" s="130">
        <f t="shared" si="4"/>
        <v>833227.60985749995</v>
      </c>
      <c r="O40" s="21">
        <v>496422.5</v>
      </c>
      <c r="P40" s="22">
        <v>100048.99064999998</v>
      </c>
      <c r="Q40" s="23">
        <v>75499.509552500051</v>
      </c>
      <c r="R40" s="21">
        <v>461386.75</v>
      </c>
      <c r="S40" s="22">
        <v>92987.885594999854</v>
      </c>
      <c r="T40" s="23">
        <v>79450.658084999974</v>
      </c>
      <c r="U40" s="21">
        <v>503129.25</v>
      </c>
      <c r="V40" s="22">
        <v>101400.669045</v>
      </c>
      <c r="W40" s="23">
        <v>86446.680927500041</v>
      </c>
      <c r="X40" s="21">
        <v>517071</v>
      </c>
      <c r="Y40" s="22">
        <v>104210.4893400001</v>
      </c>
      <c r="Z40" s="23">
        <v>88425.699305000031</v>
      </c>
      <c r="AA40" s="21">
        <v>277499.5</v>
      </c>
      <c r="AB40" s="22">
        <v>55927.249229999994</v>
      </c>
      <c r="AC40" s="23">
        <v>47300.095252499996</v>
      </c>
      <c r="AD40" s="21">
        <v>326226</v>
      </c>
      <c r="AE40" s="22">
        <v>65747.588040000177</v>
      </c>
      <c r="AF40" s="23">
        <v>52397.975189999997</v>
      </c>
      <c r="AG40" s="21">
        <v>440425.75</v>
      </c>
      <c r="AH40" s="22">
        <v>88763.405655000053</v>
      </c>
      <c r="AI40" s="23">
        <v>72533.180539999972</v>
      </c>
      <c r="AJ40" s="21">
        <v>435015.75</v>
      </c>
      <c r="AK40" s="22">
        <v>87673.074255000087</v>
      </c>
      <c r="AL40" s="23">
        <v>73161.305907499933</v>
      </c>
      <c r="AM40" s="21">
        <v>500852.5</v>
      </c>
      <c r="AN40" s="22">
        <v>100941.81284999994</v>
      </c>
      <c r="AO40" s="23">
        <v>83972.037587500061</v>
      </c>
      <c r="AP40" s="21">
        <v>440727.5</v>
      </c>
      <c r="AQ40" s="22">
        <v>88824.220349999974</v>
      </c>
      <c r="AR40" s="23">
        <v>72140.759867500106</v>
      </c>
      <c r="AS40" s="21">
        <v>501209.25</v>
      </c>
      <c r="AT40" s="22">
        <v>101013.71224499993</v>
      </c>
      <c r="AU40" s="23">
        <v>80787.073214999909</v>
      </c>
      <c r="AV40" s="21">
        <v>510752</v>
      </c>
      <c r="AW40" s="22">
        <v>102936.9580800001</v>
      </c>
      <c r="AX40" s="23">
        <v>85432.674427499907</v>
      </c>
    </row>
    <row r="41" spans="1:50" x14ac:dyDescent="0.25">
      <c r="A41" s="7">
        <v>38</v>
      </c>
      <c r="B41" s="61" t="s">
        <v>38</v>
      </c>
      <c r="C41" s="55">
        <v>206</v>
      </c>
      <c r="D41" s="91">
        <v>0.25</v>
      </c>
      <c r="E41" s="91" t="s">
        <v>368</v>
      </c>
      <c r="F41" s="74">
        <v>40526</v>
      </c>
      <c r="G41" s="74">
        <v>40526</v>
      </c>
      <c r="H41" s="94" t="s">
        <v>396</v>
      </c>
      <c r="I41" s="70">
        <f t="shared" si="10"/>
        <v>1113302.4103999999</v>
      </c>
      <c r="J41" s="18">
        <f t="shared" si="11"/>
        <v>236721.49152335202</v>
      </c>
      <c r="K41" s="19">
        <f t="shared" si="2"/>
        <v>0.21263000000000001</v>
      </c>
      <c r="L41" s="20">
        <f t="shared" si="12"/>
        <v>196769.209742776</v>
      </c>
      <c r="M41" s="133">
        <v>23672.16</v>
      </c>
      <c r="N41" s="130">
        <f t="shared" si="4"/>
        <v>173097.049742776</v>
      </c>
      <c r="O41" s="21">
        <v>91753.82399999995</v>
      </c>
      <c r="P41" s="22">
        <v>19509.615597120006</v>
      </c>
      <c r="Q41" s="23">
        <v>14865.994175999969</v>
      </c>
      <c r="R41" s="21">
        <v>105285.18560000001</v>
      </c>
      <c r="S41" s="22">
        <v>22386.789014127993</v>
      </c>
      <c r="T41" s="23">
        <v>19256.101230439999</v>
      </c>
      <c r="U41" s="21">
        <v>105537.84799999994</v>
      </c>
      <c r="V41" s="22">
        <v>22440.512620240013</v>
      </c>
      <c r="W41" s="23">
        <v>19294.824890280044</v>
      </c>
      <c r="X41" s="21">
        <v>105188.98239999983</v>
      </c>
      <c r="Y41" s="22">
        <v>22366.333327711996</v>
      </c>
      <c r="Z41" s="23">
        <v>19155.373563839988</v>
      </c>
      <c r="AA41" s="21">
        <v>114653.47920000003</v>
      </c>
      <c r="AB41" s="22">
        <v>24378.769282296016</v>
      </c>
      <c r="AC41" s="23">
        <v>20586.232161191994</v>
      </c>
      <c r="AD41" s="21">
        <v>94003.112000000008</v>
      </c>
      <c r="AE41" s="22">
        <v>19987.881704560004</v>
      </c>
      <c r="AF41" s="23">
        <v>16076.786305536012</v>
      </c>
      <c r="AG41" s="21">
        <v>121769.54799999998</v>
      </c>
      <c r="AH41" s="22">
        <v>25891.858991239977</v>
      </c>
      <c r="AI41" s="23">
        <v>21148.475735952023</v>
      </c>
      <c r="AJ41" s="21">
        <v>89883.863200000094</v>
      </c>
      <c r="AK41" s="22">
        <v>19112.005832215989</v>
      </c>
      <c r="AL41" s="23">
        <v>16102.63049723999</v>
      </c>
      <c r="AM41" s="21">
        <v>73049.345600000001</v>
      </c>
      <c r="AN41" s="22">
        <v>15532.482354927986</v>
      </c>
      <c r="AO41" s="23">
        <v>13090.321125584005</v>
      </c>
      <c r="AP41" s="21">
        <v>83334.352000000014</v>
      </c>
      <c r="AQ41" s="22">
        <v>17719.38326576</v>
      </c>
      <c r="AR41" s="23">
        <v>14553.553701256</v>
      </c>
      <c r="AS41" s="21">
        <v>66705.437600000063</v>
      </c>
      <c r="AT41" s="22">
        <v>14183.577196888013</v>
      </c>
      <c r="AU41" s="23">
        <v>11452.244851328005</v>
      </c>
      <c r="AV41" s="21">
        <v>62137.432799999988</v>
      </c>
      <c r="AW41" s="22">
        <v>13212.282336264012</v>
      </c>
      <c r="AX41" s="23">
        <v>11186.671504127999</v>
      </c>
    </row>
    <row r="42" spans="1:50" x14ac:dyDescent="0.25">
      <c r="A42" s="7">
        <v>39</v>
      </c>
      <c r="B42" s="61" t="s">
        <v>39</v>
      </c>
      <c r="C42" s="55">
        <v>227</v>
      </c>
      <c r="D42" s="91">
        <v>0.99</v>
      </c>
      <c r="E42" s="91" t="s">
        <v>368</v>
      </c>
      <c r="F42" s="74">
        <v>40963</v>
      </c>
      <c r="G42" s="74">
        <v>40963</v>
      </c>
      <c r="H42" s="94" t="s">
        <v>397</v>
      </c>
      <c r="I42" s="70">
        <f t="shared" si="10"/>
        <v>6686254.2999999998</v>
      </c>
      <c r="J42" s="18">
        <f t="shared" si="11"/>
        <v>1326151.6778619993</v>
      </c>
      <c r="K42" s="19">
        <f t="shared" si="2"/>
        <v>0.19833999999999991</v>
      </c>
      <c r="L42" s="20">
        <f t="shared" si="12"/>
        <v>1085410.7979849998</v>
      </c>
      <c r="M42" s="133">
        <v>83303.569999999992</v>
      </c>
      <c r="N42" s="130">
        <f t="shared" si="4"/>
        <v>1002107.2279849999</v>
      </c>
      <c r="O42" s="21">
        <v>515678.9</v>
      </c>
      <c r="P42" s="22">
        <v>102279.75302599986</v>
      </c>
      <c r="Q42" s="23">
        <v>76269.307160999946</v>
      </c>
      <c r="R42" s="21">
        <v>468502.70000000036</v>
      </c>
      <c r="S42" s="22">
        <v>92922.825517999911</v>
      </c>
      <c r="T42" s="23">
        <v>78966.996424000012</v>
      </c>
      <c r="U42" s="21">
        <v>493738.00000000047</v>
      </c>
      <c r="V42" s="22">
        <v>97927.994919999939</v>
      </c>
      <c r="W42" s="23">
        <v>83169.05987699992</v>
      </c>
      <c r="X42" s="21">
        <v>602494.6999999996</v>
      </c>
      <c r="Y42" s="22">
        <v>119498.79879800003</v>
      </c>
      <c r="Z42" s="23">
        <v>101029.74442199997</v>
      </c>
      <c r="AA42" s="21">
        <v>591163.19999999995</v>
      </c>
      <c r="AB42" s="22">
        <v>117251.30908799995</v>
      </c>
      <c r="AC42" s="23">
        <v>97999.13073400002</v>
      </c>
      <c r="AD42" s="21">
        <v>559631.80000000005</v>
      </c>
      <c r="AE42" s="22">
        <v>110997.37121199995</v>
      </c>
      <c r="AF42" s="23">
        <v>88278.081383000026</v>
      </c>
      <c r="AG42" s="21">
        <v>573628.29999999981</v>
      </c>
      <c r="AH42" s="22">
        <v>113773.43702199994</v>
      </c>
      <c r="AI42" s="23">
        <v>91870.600436000081</v>
      </c>
      <c r="AJ42" s="21">
        <v>603252.89999999991</v>
      </c>
      <c r="AK42" s="22">
        <v>119649.18018600009</v>
      </c>
      <c r="AL42" s="23">
        <v>99197.976429999995</v>
      </c>
      <c r="AM42" s="21">
        <v>564340.50000000012</v>
      </c>
      <c r="AN42" s="22">
        <v>111931.29476999996</v>
      </c>
      <c r="AO42" s="23">
        <v>92682.173183000021</v>
      </c>
      <c r="AP42" s="21">
        <v>422723.7999999997</v>
      </c>
      <c r="AQ42" s="22">
        <v>83843.038491999963</v>
      </c>
      <c r="AR42" s="23">
        <v>67795.964665000007</v>
      </c>
      <c r="AS42" s="21">
        <v>619845.49999999977</v>
      </c>
      <c r="AT42" s="22">
        <v>122940.15647</v>
      </c>
      <c r="AU42" s="23">
        <v>97877.424854000026</v>
      </c>
      <c r="AV42" s="21">
        <v>671254.00000000012</v>
      </c>
      <c r="AW42" s="22">
        <v>133136.51835999993</v>
      </c>
      <c r="AX42" s="23">
        <v>110274.338416</v>
      </c>
    </row>
    <row r="43" spans="1:50" x14ac:dyDescent="0.25">
      <c r="A43" s="16">
        <v>40</v>
      </c>
      <c r="B43" s="61" t="s">
        <v>634</v>
      </c>
      <c r="C43" s="55">
        <v>230</v>
      </c>
      <c r="D43" s="91">
        <v>1.998</v>
      </c>
      <c r="E43" s="91" t="s">
        <v>368</v>
      </c>
      <c r="F43" s="74">
        <v>40821</v>
      </c>
      <c r="G43" s="74">
        <v>40821</v>
      </c>
      <c r="H43" s="94" t="s">
        <v>398</v>
      </c>
      <c r="I43" s="70">
        <f t="shared" si="10"/>
        <v>12792739.719999999</v>
      </c>
      <c r="J43" s="18">
        <f t="shared" si="11"/>
        <v>2172178.6012012996</v>
      </c>
      <c r="K43" s="19">
        <f t="shared" si="2"/>
        <v>0.16979776410250452</v>
      </c>
      <c r="L43" s="20">
        <f t="shared" si="12"/>
        <v>1711171.0245302997</v>
      </c>
      <c r="M43" s="133">
        <v>217217.86999999997</v>
      </c>
      <c r="N43" s="130">
        <f t="shared" si="4"/>
        <v>1493953.1545302998</v>
      </c>
      <c r="O43" s="21">
        <v>1097378.0899999994</v>
      </c>
      <c r="P43" s="22">
        <v>157385.96566779984</v>
      </c>
      <c r="Q43" s="23">
        <v>102825.18153069985</v>
      </c>
      <c r="R43" s="21">
        <v>1127599.160000002</v>
      </c>
      <c r="S43" s="22">
        <v>154018.76926439986</v>
      </c>
      <c r="T43" s="23">
        <v>120674.66233390012</v>
      </c>
      <c r="U43" s="21">
        <v>1175635.6699999988</v>
      </c>
      <c r="V43" s="22">
        <v>152550.48453919965</v>
      </c>
      <c r="W43" s="23">
        <v>117424.77334009997</v>
      </c>
      <c r="X43" s="21">
        <v>1120625.0899999994</v>
      </c>
      <c r="Y43" s="22">
        <v>140773.80768490021</v>
      </c>
      <c r="Z43" s="23">
        <v>106382.16059860006</v>
      </c>
      <c r="AA43" s="21">
        <v>1199925.1300000008</v>
      </c>
      <c r="AB43" s="22">
        <v>227385.81213500036</v>
      </c>
      <c r="AC43" s="23">
        <v>187879.83151510009</v>
      </c>
      <c r="AD43" s="21">
        <v>1250405.5600000019</v>
      </c>
      <c r="AE43" s="22">
        <v>236951.85361999975</v>
      </c>
      <c r="AF43" s="23">
        <v>186578.8943958001</v>
      </c>
      <c r="AG43" s="21">
        <v>1186560.1299999999</v>
      </c>
      <c r="AH43" s="22">
        <v>224853.144635</v>
      </c>
      <c r="AI43" s="23">
        <v>179180.76379469992</v>
      </c>
      <c r="AJ43" s="21">
        <v>1138932.3800000004</v>
      </c>
      <c r="AK43" s="22">
        <v>215827.68600999992</v>
      </c>
      <c r="AL43" s="23">
        <v>177271.46854740012</v>
      </c>
      <c r="AM43" s="21">
        <v>1066057.5499999998</v>
      </c>
      <c r="AN43" s="22">
        <v>202017.90572499996</v>
      </c>
      <c r="AO43" s="23">
        <v>165920.98432349993</v>
      </c>
      <c r="AP43" s="21">
        <v>1080710.8199999987</v>
      </c>
      <c r="AQ43" s="22">
        <v>204794.70038999978</v>
      </c>
      <c r="AR43" s="23">
        <v>163133.72973419959</v>
      </c>
      <c r="AS43" s="21">
        <v>808170.30999999901</v>
      </c>
      <c r="AT43" s="22">
        <v>153148.27374500007</v>
      </c>
      <c r="AU43" s="23">
        <v>120358.13120010005</v>
      </c>
      <c r="AV43" s="21">
        <v>540739.83000000019</v>
      </c>
      <c r="AW43" s="22">
        <v>102470.19778500014</v>
      </c>
      <c r="AX43" s="23">
        <v>83540.44321620003</v>
      </c>
    </row>
    <row r="44" spans="1:50" x14ac:dyDescent="0.25">
      <c r="A44" s="7">
        <v>41</v>
      </c>
      <c r="B44" s="61" t="s">
        <v>40</v>
      </c>
      <c r="C44" s="55">
        <v>385</v>
      </c>
      <c r="D44" s="79">
        <v>0.5</v>
      </c>
      <c r="E44" s="79" t="s">
        <v>293</v>
      </c>
      <c r="F44" s="81">
        <v>41962</v>
      </c>
      <c r="G44" s="81">
        <v>41962</v>
      </c>
      <c r="H44" s="96" t="s">
        <v>607</v>
      </c>
      <c r="I44" s="70">
        <f t="shared" si="10"/>
        <v>4002999.9999999977</v>
      </c>
      <c r="J44" s="18">
        <f t="shared" si="11"/>
        <v>541423.15712899971</v>
      </c>
      <c r="K44" s="19">
        <f t="shared" si="2"/>
        <v>0.13525434852085935</v>
      </c>
      <c r="L44" s="20">
        <f t="shared" si="12"/>
        <v>397682.68504699983</v>
      </c>
      <c r="M44" s="133">
        <v>54142.320000000007</v>
      </c>
      <c r="N44" s="130">
        <f t="shared" si="4"/>
        <v>343540.36504699982</v>
      </c>
      <c r="O44" s="21">
        <v>351039.0999999998</v>
      </c>
      <c r="P44" s="22">
        <v>55116.649090999941</v>
      </c>
      <c r="Q44" s="23">
        <v>37618.568213500002</v>
      </c>
      <c r="R44" s="21">
        <v>321516.25000000012</v>
      </c>
      <c r="S44" s="22">
        <v>48076.324862499983</v>
      </c>
      <c r="T44" s="23">
        <v>38598.760771500019</v>
      </c>
      <c r="U44" s="21">
        <v>348226.84999999969</v>
      </c>
      <c r="V44" s="22">
        <v>49465.624042499992</v>
      </c>
      <c r="W44" s="23">
        <v>39110.671449500027</v>
      </c>
      <c r="X44" s="21">
        <v>338119.29999999993</v>
      </c>
      <c r="Y44" s="22">
        <v>45504.095393999953</v>
      </c>
      <c r="Z44" s="23">
        <v>35143.697951999988</v>
      </c>
      <c r="AA44" s="21">
        <v>351974.24999999983</v>
      </c>
      <c r="AB44" s="22">
        <v>44735.927175000048</v>
      </c>
      <c r="AC44" s="23">
        <v>33268.101614000007</v>
      </c>
      <c r="AD44" s="21">
        <v>322652.89999999979</v>
      </c>
      <c r="AE44" s="22">
        <v>39802.461743999927</v>
      </c>
      <c r="AF44" s="23">
        <v>26934.716566499981</v>
      </c>
      <c r="AG44" s="21">
        <v>348322.70000000036</v>
      </c>
      <c r="AH44" s="22">
        <v>44271.815170000023</v>
      </c>
      <c r="AI44" s="23">
        <v>30938.550832499994</v>
      </c>
      <c r="AJ44" s="21">
        <v>333362.24999999988</v>
      </c>
      <c r="AK44" s="22">
        <v>43617.116789999993</v>
      </c>
      <c r="AL44" s="23">
        <v>32485.850160499973</v>
      </c>
      <c r="AM44" s="21">
        <v>336102.1999999999</v>
      </c>
      <c r="AN44" s="22">
        <v>43975.611847999986</v>
      </c>
      <c r="AO44" s="23">
        <v>32536.962899999999</v>
      </c>
      <c r="AP44" s="21">
        <v>343143.15000000049</v>
      </c>
      <c r="AQ44" s="22">
        <v>44896.849746000094</v>
      </c>
      <c r="AR44" s="23">
        <v>31750.688894999996</v>
      </c>
      <c r="AS44" s="21">
        <v>295817.75</v>
      </c>
      <c r="AT44" s="22">
        <v>38704.794410000002</v>
      </c>
      <c r="AU44" s="23">
        <v>26750.253578499985</v>
      </c>
      <c r="AV44" s="21">
        <v>312723.29999999824</v>
      </c>
      <c r="AW44" s="22">
        <v>43255.886855999794</v>
      </c>
      <c r="AX44" s="23">
        <v>32545.862113499883</v>
      </c>
    </row>
    <row r="45" spans="1:50" x14ac:dyDescent="0.25">
      <c r="A45" s="16">
        <v>42</v>
      </c>
      <c r="B45" s="61" t="s">
        <v>635</v>
      </c>
      <c r="C45" s="55">
        <v>235</v>
      </c>
      <c r="D45" s="91">
        <v>2.4</v>
      </c>
      <c r="E45" s="91" t="s">
        <v>293</v>
      </c>
      <c r="F45" s="74">
        <v>41172</v>
      </c>
      <c r="G45" s="74">
        <v>41207</v>
      </c>
      <c r="H45" s="94" t="s">
        <v>399</v>
      </c>
      <c r="I45" s="70">
        <f t="shared" si="10"/>
        <v>15635021.120000008</v>
      </c>
      <c r="J45" s="18">
        <f t="shared" si="11"/>
        <v>1788139.3073456001</v>
      </c>
      <c r="K45" s="19">
        <f t="shared" si="2"/>
        <v>0.11436756583962959</v>
      </c>
      <c r="L45" s="20">
        <f t="shared" si="12"/>
        <v>1228858.7152576002</v>
      </c>
      <c r="M45" s="133">
        <v>89406.970000000016</v>
      </c>
      <c r="N45" s="130">
        <f t="shared" si="4"/>
        <v>1139451.7452576002</v>
      </c>
      <c r="O45" s="21">
        <v>1314545.1200000015</v>
      </c>
      <c r="P45" s="22">
        <v>176057.02792159977</v>
      </c>
      <c r="Q45" s="23">
        <v>110459.78776960002</v>
      </c>
      <c r="R45" s="21">
        <v>1399797.28</v>
      </c>
      <c r="S45" s="22">
        <v>177914.23428800009</v>
      </c>
      <c r="T45" s="23">
        <v>136334.05101440012</v>
      </c>
      <c r="U45" s="21">
        <v>1441226.8800000013</v>
      </c>
      <c r="V45" s="22">
        <v>173336.35685760007</v>
      </c>
      <c r="W45" s="23">
        <v>130521.58009599995</v>
      </c>
      <c r="X45" s="21">
        <v>1404087.3599999992</v>
      </c>
      <c r="Y45" s="22">
        <v>159279.6701184003</v>
      </c>
      <c r="Z45" s="23">
        <v>116129.13694560005</v>
      </c>
      <c r="AA45" s="21">
        <v>1433438.5600000022</v>
      </c>
      <c r="AB45" s="22">
        <v>152818.8848816001</v>
      </c>
      <c r="AC45" s="23">
        <v>106783.07113759992</v>
      </c>
      <c r="AD45" s="21">
        <v>1222295.8400000012</v>
      </c>
      <c r="AE45" s="22">
        <v>126140.93068800007</v>
      </c>
      <c r="AF45" s="23">
        <v>77117.06481920011</v>
      </c>
      <c r="AG45" s="21">
        <v>1061312.0000000009</v>
      </c>
      <c r="AH45" s="22">
        <v>113146.47231999991</v>
      </c>
      <c r="AI45" s="23">
        <v>72684.892256000021</v>
      </c>
      <c r="AJ45" s="21">
        <v>1155406.2399999998</v>
      </c>
      <c r="AK45" s="22">
        <v>127129.34858720007</v>
      </c>
      <c r="AL45" s="23">
        <v>88097.20886880008</v>
      </c>
      <c r="AM45" s="21">
        <v>1170874.5600000015</v>
      </c>
      <c r="AN45" s="22">
        <v>128831.32783680003</v>
      </c>
      <c r="AO45" s="23">
        <v>88818.262489599991</v>
      </c>
      <c r="AP45" s="21">
        <v>1275735.0399999998</v>
      </c>
      <c r="AQ45" s="22">
        <v>140369.12645119985</v>
      </c>
      <c r="AR45" s="23">
        <v>91113.996548800002</v>
      </c>
      <c r="AS45" s="21">
        <v>1315600.6400000011</v>
      </c>
      <c r="AT45" s="22">
        <v>144755.53841919982</v>
      </c>
      <c r="AU45" s="23">
        <v>91336.443835200043</v>
      </c>
      <c r="AV45" s="21">
        <v>1440701.6000000006</v>
      </c>
      <c r="AW45" s="22">
        <v>168360.38897599999</v>
      </c>
      <c r="AX45" s="23">
        <v>119463.21947679999</v>
      </c>
    </row>
    <row r="46" spans="1:50" x14ac:dyDescent="0.25">
      <c r="A46" s="7">
        <v>43</v>
      </c>
      <c r="B46" s="61" t="s">
        <v>41</v>
      </c>
      <c r="C46" s="55">
        <v>241</v>
      </c>
      <c r="D46" s="91">
        <v>0.81499999999999995</v>
      </c>
      <c r="E46" s="91" t="s">
        <v>293</v>
      </c>
      <c r="F46" s="74">
        <v>41344</v>
      </c>
      <c r="G46" s="74">
        <v>41346</v>
      </c>
      <c r="H46" s="94" t="s">
        <v>400</v>
      </c>
      <c r="I46" s="70">
        <f t="shared" si="10"/>
        <v>6206037.0999999987</v>
      </c>
      <c r="J46" s="18">
        <f t="shared" si="11"/>
        <v>815292.17118580011</v>
      </c>
      <c r="K46" s="19">
        <f t="shared" si="2"/>
        <v>0.1313708181322023</v>
      </c>
      <c r="L46" s="20">
        <f>Q46+T46+W46+Z46+AC46+AF46+AI46+AL46+AO46+AR46+AU46+AX46</f>
        <v>592322.10108439997</v>
      </c>
      <c r="M46" s="133">
        <v>81529.23000000001</v>
      </c>
      <c r="N46" s="130">
        <f t="shared" si="4"/>
        <v>510792.87108439999</v>
      </c>
      <c r="O46" s="24">
        <v>511276.14000000031</v>
      </c>
      <c r="P46" s="25">
        <v>77984.949634200006</v>
      </c>
      <c r="Q46" s="26">
        <v>52113.919305800031</v>
      </c>
      <c r="R46" s="24">
        <v>510294.18000000017</v>
      </c>
      <c r="S46" s="25">
        <v>74125.33258680001</v>
      </c>
      <c r="T46" s="26">
        <v>58998.033651199999</v>
      </c>
      <c r="U46" s="24">
        <v>554581.14000000036</v>
      </c>
      <c r="V46" s="25">
        <v>76532.197319999847</v>
      </c>
      <c r="W46" s="26">
        <v>59960.052780600032</v>
      </c>
      <c r="X46" s="24">
        <v>502101.78</v>
      </c>
      <c r="Y46" s="25">
        <v>65639.765699400086</v>
      </c>
      <c r="Z46" s="26">
        <v>50234.734220199993</v>
      </c>
      <c r="AA46" s="24">
        <v>540141.56000000017</v>
      </c>
      <c r="AB46" s="25">
        <v>66691.278413199965</v>
      </c>
      <c r="AC46" s="26">
        <v>49089.564628600005</v>
      </c>
      <c r="AD46" s="24">
        <v>485978.63999999937</v>
      </c>
      <c r="AE46" s="25">
        <v>58239.680217599962</v>
      </c>
      <c r="AF46" s="26">
        <v>39006.640210600017</v>
      </c>
      <c r="AG46" s="24">
        <v>544759.85999999929</v>
      </c>
      <c r="AH46" s="25">
        <v>67261.499914199987</v>
      </c>
      <c r="AI46" s="26">
        <v>46458.755344999947</v>
      </c>
      <c r="AJ46" s="24">
        <v>532186.53999999946</v>
      </c>
      <c r="AK46" s="25">
        <v>67646.231099400029</v>
      </c>
      <c r="AL46" s="26">
        <v>49659.240699200011</v>
      </c>
      <c r="AM46" s="24">
        <v>513900.82000000018</v>
      </c>
      <c r="AN46" s="25">
        <v>65321.933230200026</v>
      </c>
      <c r="AO46" s="26">
        <v>47850.308943600015</v>
      </c>
      <c r="AP46" s="24">
        <v>468244.5399999994</v>
      </c>
      <c r="AQ46" s="25">
        <v>59518.563479400007</v>
      </c>
      <c r="AR46" s="26">
        <v>41513.13153560002</v>
      </c>
      <c r="AS46" s="24">
        <v>517857.65999999968</v>
      </c>
      <c r="AT46" s="25">
        <v>65824.887162600033</v>
      </c>
      <c r="AU46" s="26">
        <v>44840.968622599998</v>
      </c>
      <c r="AV46" s="24">
        <v>524714.24000000081</v>
      </c>
      <c r="AW46" s="25">
        <v>70505.852428800034</v>
      </c>
      <c r="AX46" s="26">
        <v>52596.751141400011</v>
      </c>
    </row>
    <row r="47" spans="1:50" x14ac:dyDescent="0.25">
      <c r="A47" s="7">
        <v>44</v>
      </c>
      <c r="B47" s="62" t="s">
        <v>42</v>
      </c>
      <c r="C47" s="162">
        <v>244</v>
      </c>
      <c r="D47" s="91">
        <v>1.998</v>
      </c>
      <c r="E47" s="91" t="s">
        <v>368</v>
      </c>
      <c r="F47" s="74">
        <v>40673</v>
      </c>
      <c r="G47" s="74">
        <v>40673</v>
      </c>
      <c r="H47" s="94" t="s">
        <v>401</v>
      </c>
      <c r="I47" s="70">
        <f t="shared" si="10"/>
        <v>12458233.500000004</v>
      </c>
      <c r="J47" s="18">
        <f t="shared" si="11"/>
        <v>2360835.2482499974</v>
      </c>
      <c r="K47" s="19">
        <f t="shared" si="2"/>
        <v>0.18949999999999972</v>
      </c>
      <c r="L47" s="20">
        <f t="shared" si="12"/>
        <v>1909547.2317199996</v>
      </c>
      <c r="M47" s="133">
        <v>236083.55000000005</v>
      </c>
      <c r="N47" s="130">
        <f t="shared" si="4"/>
        <v>1673463.6817199995</v>
      </c>
      <c r="O47" s="21">
        <v>1320672.5999999996</v>
      </c>
      <c r="P47" s="22">
        <v>250267.4577000002</v>
      </c>
      <c r="Q47" s="23">
        <v>185165.79605499998</v>
      </c>
      <c r="R47" s="21">
        <v>1204385.5999999994</v>
      </c>
      <c r="S47" s="22">
        <v>228231.07119999925</v>
      </c>
      <c r="T47" s="23">
        <v>192472.46918299998</v>
      </c>
      <c r="U47" s="21">
        <v>1268928.6000000013</v>
      </c>
      <c r="V47" s="22">
        <v>240461.96969999958</v>
      </c>
      <c r="W47" s="23">
        <v>202731.42630700007</v>
      </c>
      <c r="X47" s="21">
        <v>660343.80000000133</v>
      </c>
      <c r="Y47" s="22">
        <v>125135.1501000001</v>
      </c>
      <c r="Z47" s="23">
        <v>105097.46731900009</v>
      </c>
      <c r="AA47" s="21">
        <v>829014.79999999993</v>
      </c>
      <c r="AB47" s="22">
        <v>157098.30460000015</v>
      </c>
      <c r="AC47" s="23">
        <v>130058.13966099982</v>
      </c>
      <c r="AD47" s="21">
        <v>723293.69999999984</v>
      </c>
      <c r="AE47" s="22">
        <v>137064.15615000011</v>
      </c>
      <c r="AF47" s="23">
        <v>107672.11310599989</v>
      </c>
      <c r="AG47" s="21">
        <v>795156.29999999912</v>
      </c>
      <c r="AH47" s="22">
        <v>150682.11884999962</v>
      </c>
      <c r="AI47" s="23">
        <v>120144.67261900008</v>
      </c>
      <c r="AJ47" s="21">
        <v>899135.09999999951</v>
      </c>
      <c r="AK47" s="22">
        <v>170386.10144999999</v>
      </c>
      <c r="AL47" s="23">
        <v>139923.92349400019</v>
      </c>
      <c r="AM47" s="21">
        <v>990157.1</v>
      </c>
      <c r="AN47" s="22">
        <v>187634.77045000027</v>
      </c>
      <c r="AO47" s="23">
        <v>153621.10452399997</v>
      </c>
      <c r="AP47" s="21">
        <v>1094943.7000000009</v>
      </c>
      <c r="AQ47" s="22">
        <v>207491.83114999981</v>
      </c>
      <c r="AR47" s="23">
        <v>165232.69626399977</v>
      </c>
      <c r="AS47" s="21">
        <v>1339686.7999999989</v>
      </c>
      <c r="AT47" s="22">
        <v>253870.64859999943</v>
      </c>
      <c r="AU47" s="23">
        <v>199780.91834999988</v>
      </c>
      <c r="AV47" s="21">
        <v>1332515.400000002</v>
      </c>
      <c r="AW47" s="22">
        <v>252511.66829999906</v>
      </c>
      <c r="AX47" s="23">
        <v>207646.50483800005</v>
      </c>
    </row>
    <row r="48" spans="1:50" x14ac:dyDescent="0.25">
      <c r="A48" s="16">
        <v>45</v>
      </c>
      <c r="B48" s="61" t="s">
        <v>43</v>
      </c>
      <c r="C48" s="55">
        <v>251</v>
      </c>
      <c r="D48" s="91">
        <v>0.998</v>
      </c>
      <c r="E48" s="91" t="s">
        <v>368</v>
      </c>
      <c r="F48" s="74">
        <v>40739</v>
      </c>
      <c r="G48" s="74">
        <v>40739</v>
      </c>
      <c r="H48" s="94" t="s">
        <v>608</v>
      </c>
      <c r="I48" s="70">
        <f t="shared" si="10"/>
        <v>7866856.9200000009</v>
      </c>
      <c r="J48" s="18">
        <f t="shared" si="11"/>
        <v>1560312.4015127998</v>
      </c>
      <c r="K48" s="19">
        <f t="shared" si="2"/>
        <v>0.19833999999999996</v>
      </c>
      <c r="L48" s="20">
        <f t="shared" si="12"/>
        <v>1277063.6641595997</v>
      </c>
      <c r="M48" s="133">
        <v>116220.2</v>
      </c>
      <c r="N48" s="130">
        <f t="shared" si="4"/>
        <v>1160843.4641595997</v>
      </c>
      <c r="O48" s="21">
        <v>679312.9800000001</v>
      </c>
      <c r="P48" s="22">
        <v>134734.93645320012</v>
      </c>
      <c r="Q48" s="23">
        <v>100789.88281859989</v>
      </c>
      <c r="R48" s="21">
        <v>660851.7000000003</v>
      </c>
      <c r="S48" s="22">
        <v>131073.32617800002</v>
      </c>
      <c r="T48" s="23">
        <v>111523.1041176</v>
      </c>
      <c r="U48" s="21">
        <v>703066.25999999989</v>
      </c>
      <c r="V48" s="22">
        <v>139446.16200840002</v>
      </c>
      <c r="W48" s="23">
        <v>118481.45101259991</v>
      </c>
      <c r="X48" s="21">
        <v>616336.86000000138</v>
      </c>
      <c r="Y48" s="22">
        <v>122244.25281239997</v>
      </c>
      <c r="Z48" s="23">
        <v>103515.33857159995</v>
      </c>
      <c r="AA48" s="21">
        <v>478044.66000000027</v>
      </c>
      <c r="AB48" s="22">
        <v>94815.377864400012</v>
      </c>
      <c r="AC48" s="23">
        <v>78916.053910199946</v>
      </c>
      <c r="AD48" s="21">
        <v>621871.55999999959</v>
      </c>
      <c r="AE48" s="22">
        <v>123342.00521040002</v>
      </c>
      <c r="AF48" s="23">
        <v>98337.467301000055</v>
      </c>
      <c r="AG48" s="21">
        <v>676968.89999999932</v>
      </c>
      <c r="AH48" s="22">
        <v>134270.01162599993</v>
      </c>
      <c r="AI48" s="23">
        <v>108647.36710560013</v>
      </c>
      <c r="AJ48" s="21">
        <v>696210.48000000056</v>
      </c>
      <c r="AK48" s="22">
        <v>138086.38660319976</v>
      </c>
      <c r="AL48" s="23">
        <v>114665.06291939996</v>
      </c>
      <c r="AM48" s="21">
        <v>673844.27999999945</v>
      </c>
      <c r="AN48" s="22">
        <v>133650.27449520005</v>
      </c>
      <c r="AO48" s="23">
        <v>110808.37488179987</v>
      </c>
      <c r="AP48" s="21">
        <v>687000.0000000007</v>
      </c>
      <c r="AQ48" s="22">
        <v>136259.57999999996</v>
      </c>
      <c r="AR48" s="23">
        <v>109861.19528699986</v>
      </c>
      <c r="AS48" s="21">
        <v>668056.07999999949</v>
      </c>
      <c r="AT48" s="22">
        <v>132502.24290720004</v>
      </c>
      <c r="AU48" s="23">
        <v>105646.99682760013</v>
      </c>
      <c r="AV48" s="21">
        <v>705293.16000000015</v>
      </c>
      <c r="AW48" s="22">
        <v>139887.84535440011</v>
      </c>
      <c r="AX48" s="23">
        <v>115871.36940660002</v>
      </c>
    </row>
    <row r="49" spans="1:50" x14ac:dyDescent="0.25">
      <c r="A49" s="16">
        <v>46</v>
      </c>
      <c r="B49" s="61" t="s">
        <v>44</v>
      </c>
      <c r="C49" s="55">
        <v>261</v>
      </c>
      <c r="D49" s="91">
        <v>0.8</v>
      </c>
      <c r="E49" s="91" t="s">
        <v>368</v>
      </c>
      <c r="F49" s="74">
        <v>41185</v>
      </c>
      <c r="G49" s="74">
        <v>41185</v>
      </c>
      <c r="H49" s="94" t="s">
        <v>402</v>
      </c>
      <c r="I49" s="70">
        <f t="shared" si="10"/>
        <v>4799999.9999999963</v>
      </c>
      <c r="J49" s="18">
        <f t="shared" si="11"/>
        <v>967391.99999999942</v>
      </c>
      <c r="K49" s="19">
        <f t="shared" si="2"/>
        <v>0.20154000000000002</v>
      </c>
      <c r="L49" s="20">
        <f t="shared" si="12"/>
        <v>795730.17074479978</v>
      </c>
      <c r="M49" s="133">
        <v>48369.599999999999</v>
      </c>
      <c r="N49" s="130">
        <f t="shared" si="4"/>
        <v>747360.5707447998</v>
      </c>
      <c r="O49" s="21">
        <v>347791.4</v>
      </c>
      <c r="P49" s="22">
        <v>70093.878755999947</v>
      </c>
      <c r="Q49" s="23">
        <v>53079.942193000017</v>
      </c>
      <c r="R49" s="21">
        <v>390552.38000000018</v>
      </c>
      <c r="S49" s="22">
        <v>78711.926665200008</v>
      </c>
      <c r="T49" s="23">
        <v>67133.391620200098</v>
      </c>
      <c r="U49" s="21">
        <v>418053.05999999959</v>
      </c>
      <c r="V49" s="22">
        <v>84254.413712399895</v>
      </c>
      <c r="W49" s="23">
        <v>71783.817783200037</v>
      </c>
      <c r="X49" s="21">
        <v>382311.91999999969</v>
      </c>
      <c r="Y49" s="22">
        <v>77051.144356799952</v>
      </c>
      <c r="Z49" s="23">
        <v>65284.954590999972</v>
      </c>
      <c r="AA49" s="21">
        <v>387537.88000000035</v>
      </c>
      <c r="AB49" s="22">
        <v>78104.384335200026</v>
      </c>
      <c r="AC49" s="23">
        <v>65399.933304600068</v>
      </c>
      <c r="AD49" s="21">
        <v>411050.8</v>
      </c>
      <c r="AE49" s="22">
        <v>82843.17823200002</v>
      </c>
      <c r="AF49" s="23">
        <v>65903.710975599985</v>
      </c>
      <c r="AG49" s="21">
        <v>483094.05999999982</v>
      </c>
      <c r="AH49" s="22">
        <v>97362.776852400013</v>
      </c>
      <c r="AI49" s="23">
        <v>79103.574640600025</v>
      </c>
      <c r="AJ49" s="21">
        <v>490096.59999999969</v>
      </c>
      <c r="AK49" s="22">
        <v>98774.068764000054</v>
      </c>
      <c r="AL49" s="23">
        <v>82285.426161199939</v>
      </c>
      <c r="AM49" s="21">
        <v>474665.86000000028</v>
      </c>
      <c r="AN49" s="22">
        <v>95664.157424399891</v>
      </c>
      <c r="AO49" s="23">
        <v>79510.329720799942</v>
      </c>
      <c r="AP49" s="21">
        <v>275987.77999999974</v>
      </c>
      <c r="AQ49" s="22">
        <v>55622.577181200017</v>
      </c>
      <c r="AR49" s="23">
        <v>45095.698457200044</v>
      </c>
      <c r="AS49" s="21">
        <v>378426.17999999953</v>
      </c>
      <c r="AT49" s="22">
        <v>76268.012317200002</v>
      </c>
      <c r="AU49" s="23">
        <v>61096.165715799987</v>
      </c>
      <c r="AV49" s="21">
        <v>360432.07999999775</v>
      </c>
      <c r="AW49" s="22">
        <v>72641.481403199592</v>
      </c>
      <c r="AX49" s="23">
        <v>60053.225581599683</v>
      </c>
    </row>
    <row r="50" spans="1:50" x14ac:dyDescent="0.25">
      <c r="A50" s="7">
        <v>47</v>
      </c>
      <c r="B50" s="61" t="s">
        <v>636</v>
      </c>
      <c r="C50" s="55">
        <v>266</v>
      </c>
      <c r="D50" s="91">
        <v>0.499</v>
      </c>
      <c r="E50" s="91" t="s">
        <v>293</v>
      </c>
      <c r="F50" s="74">
        <v>41337</v>
      </c>
      <c r="G50" s="74">
        <v>41347</v>
      </c>
      <c r="H50" s="94" t="s">
        <v>403</v>
      </c>
      <c r="I50" s="70">
        <f t="shared" si="10"/>
        <v>3883999.9999999981</v>
      </c>
      <c r="J50" s="18">
        <f t="shared" si="11"/>
        <v>524131.66428899998</v>
      </c>
      <c r="K50" s="19">
        <f t="shared" si="2"/>
        <v>0.13494636052754896</v>
      </c>
      <c r="L50" s="20">
        <f t="shared" si="12"/>
        <v>384747.66754499968</v>
      </c>
      <c r="M50" s="133">
        <v>26206.57</v>
      </c>
      <c r="N50" s="130">
        <f t="shared" si="4"/>
        <v>358541.09754499968</v>
      </c>
      <c r="O50" s="21">
        <v>293829.80000000028</v>
      </c>
      <c r="P50" s="22">
        <v>46134.216898000028</v>
      </c>
      <c r="Q50" s="23">
        <v>31457.140239</v>
      </c>
      <c r="R50" s="21">
        <v>309146.5</v>
      </c>
      <c r="S50" s="22">
        <v>46226.676144999939</v>
      </c>
      <c r="T50" s="23">
        <v>37100.326535000015</v>
      </c>
      <c r="U50" s="21">
        <v>356076.59999999957</v>
      </c>
      <c r="V50" s="22">
        <v>50580.681030000022</v>
      </c>
      <c r="W50" s="23">
        <v>39959.349026000033</v>
      </c>
      <c r="X50" s="21">
        <v>345729.50000000017</v>
      </c>
      <c r="Y50" s="22">
        <v>46528.276110000028</v>
      </c>
      <c r="Z50" s="23">
        <v>35910.814797999992</v>
      </c>
      <c r="AA50" s="21">
        <v>343721.79999999987</v>
      </c>
      <c r="AB50" s="22">
        <v>43687.040780000054</v>
      </c>
      <c r="AC50" s="23">
        <v>32515.756870999998</v>
      </c>
      <c r="AD50" s="21">
        <v>308323.59999999992</v>
      </c>
      <c r="AE50" s="22">
        <v>38034.799295999968</v>
      </c>
      <c r="AF50" s="23">
        <v>25505.180103999974</v>
      </c>
      <c r="AG50" s="21">
        <v>340145.70000000024</v>
      </c>
      <c r="AH50" s="22">
        <v>43232.518469999995</v>
      </c>
      <c r="AI50" s="23">
        <v>30245.636347999985</v>
      </c>
      <c r="AJ50" s="21">
        <v>347755.6999999999</v>
      </c>
      <c r="AK50" s="22">
        <v>45500.355787999972</v>
      </c>
      <c r="AL50" s="23">
        <v>33792.696704000002</v>
      </c>
      <c r="AM50" s="21">
        <v>329487.29999999993</v>
      </c>
      <c r="AN50" s="22">
        <v>43110.118332000056</v>
      </c>
      <c r="AO50" s="23">
        <v>31979.384637999978</v>
      </c>
      <c r="AP50" s="21">
        <v>315251.1999999999</v>
      </c>
      <c r="AQ50" s="22">
        <v>41247.467007999985</v>
      </c>
      <c r="AR50" s="23">
        <v>29207.825619999981</v>
      </c>
      <c r="AS50" s="21">
        <v>319009.80000000016</v>
      </c>
      <c r="AT50" s="22">
        <v>41739.242232000041</v>
      </c>
      <c r="AU50" s="23">
        <v>28888.335205999978</v>
      </c>
      <c r="AV50" s="21">
        <v>275522.49999999837</v>
      </c>
      <c r="AW50" s="22">
        <v>38110.27219999981</v>
      </c>
      <c r="AX50" s="23">
        <v>28185.221455999836</v>
      </c>
    </row>
    <row r="51" spans="1:50" x14ac:dyDescent="0.25">
      <c r="A51" s="7">
        <v>48</v>
      </c>
      <c r="B51" s="61" t="s">
        <v>45</v>
      </c>
      <c r="C51" s="55">
        <v>276</v>
      </c>
      <c r="D51" s="91">
        <v>0.221</v>
      </c>
      <c r="E51" s="91" t="s">
        <v>293</v>
      </c>
      <c r="F51" s="74">
        <v>41533</v>
      </c>
      <c r="G51" s="74">
        <v>41561</v>
      </c>
      <c r="H51" s="94" t="s">
        <v>609</v>
      </c>
      <c r="I51" s="70">
        <f t="shared" si="10"/>
        <v>1189598.8096000005</v>
      </c>
      <c r="J51" s="18">
        <f t="shared" si="11"/>
        <v>168439.54252753602</v>
      </c>
      <c r="K51" s="19">
        <f t="shared" si="2"/>
        <v>0.1415935701752874</v>
      </c>
      <c r="L51" s="20">
        <f t="shared" si="12"/>
        <v>125764.13623757799</v>
      </c>
      <c r="M51" s="133">
        <v>8421.98</v>
      </c>
      <c r="N51" s="130">
        <f t="shared" si="4"/>
        <v>117342.15623757799</v>
      </c>
      <c r="O51" s="21">
        <v>113542.42399999997</v>
      </c>
      <c r="P51" s="22">
        <v>18566.457172479986</v>
      </c>
      <c r="Q51" s="23">
        <v>12914.662779269987</v>
      </c>
      <c r="R51" s="21">
        <v>107930.27799999999</v>
      </c>
      <c r="S51" s="22">
        <v>16807.982192939995</v>
      </c>
      <c r="T51" s="23">
        <v>13606.40204571001</v>
      </c>
      <c r="U51" s="21">
        <v>119578.595</v>
      </c>
      <c r="V51" s="22">
        <v>17690.457344299994</v>
      </c>
      <c r="W51" s="23">
        <v>14107.641691519995</v>
      </c>
      <c r="X51" s="21">
        <v>117391.54900000012</v>
      </c>
      <c r="Y51" s="22">
        <v>16452.425592350002</v>
      </c>
      <c r="Z51" s="23">
        <v>12835.360532359995</v>
      </c>
      <c r="AA51" s="21">
        <v>115244.15299999992</v>
      </c>
      <c r="AB51" s="22">
        <v>15254.868532610006</v>
      </c>
      <c r="AC51" s="23">
        <v>11463.843818070003</v>
      </c>
      <c r="AD51" s="21">
        <v>94040.199000000037</v>
      </c>
      <c r="AE51" s="22">
        <v>12081.344365529998</v>
      </c>
      <c r="AF51" s="23">
        <v>8321.1464562400033</v>
      </c>
      <c r="AG51" s="21">
        <v>78840.444000000061</v>
      </c>
      <c r="AH51" s="22">
        <v>10436.109572280002</v>
      </c>
      <c r="AI51" s="23">
        <v>7378.3248252100011</v>
      </c>
      <c r="AJ51" s="21">
        <v>85366.963600000076</v>
      </c>
      <c r="AK51" s="22">
        <v>11632.102460135988</v>
      </c>
      <c r="AL51" s="23">
        <v>8724.7307636779951</v>
      </c>
      <c r="AM51" s="21">
        <v>85329.273000000117</v>
      </c>
      <c r="AN51" s="22">
        <v>11626.966738980003</v>
      </c>
      <c r="AO51" s="23">
        <v>8705.8190782199945</v>
      </c>
      <c r="AP51" s="21">
        <v>88546.036999999997</v>
      </c>
      <c r="AQ51" s="22">
        <v>12065.283001619997</v>
      </c>
      <c r="AR51" s="23">
        <v>8666.2706476399981</v>
      </c>
      <c r="AS51" s="21">
        <v>83343.341000000015</v>
      </c>
      <c r="AT51" s="22">
        <v>11356.363644660032</v>
      </c>
      <c r="AU51" s="23">
        <v>7988.6795227400025</v>
      </c>
      <c r="AV51" s="21">
        <v>100445.55299999999</v>
      </c>
      <c r="AW51" s="22">
        <v>14469.181909650002</v>
      </c>
      <c r="AX51" s="23">
        <v>11051.254076920015</v>
      </c>
    </row>
    <row r="52" spans="1:50" x14ac:dyDescent="0.25">
      <c r="A52" s="16">
        <v>49</v>
      </c>
      <c r="B52" s="61" t="s">
        <v>46</v>
      </c>
      <c r="C52" s="55">
        <v>41</v>
      </c>
      <c r="D52" s="91">
        <v>0.26</v>
      </c>
      <c r="E52" s="91" t="s">
        <v>368</v>
      </c>
      <c r="F52" s="74">
        <v>39756</v>
      </c>
      <c r="G52" s="74">
        <v>39756</v>
      </c>
      <c r="H52" s="94" t="s">
        <v>610</v>
      </c>
      <c r="I52" s="70">
        <f t="shared" si="10"/>
        <v>1820000.0000000033</v>
      </c>
      <c r="J52" s="18">
        <f t="shared" si="11"/>
        <v>386986.60000000068</v>
      </c>
      <c r="K52" s="19">
        <f t="shared" si="2"/>
        <v>0.21262999999999999</v>
      </c>
      <c r="L52" s="20">
        <f t="shared" si="12"/>
        <v>320993.66567152471</v>
      </c>
      <c r="M52" s="133">
        <v>38698.67</v>
      </c>
      <c r="N52" s="130">
        <f t="shared" si="4"/>
        <v>282294.99567152472</v>
      </c>
      <c r="O52" s="21">
        <v>163507.75920000009</v>
      </c>
      <c r="P52" s="22">
        <v>34766.654838695984</v>
      </c>
      <c r="Q52" s="23">
        <v>26610.687746183994</v>
      </c>
      <c r="R52" s="21">
        <v>147973.74</v>
      </c>
      <c r="S52" s="22">
        <v>31463.656336199994</v>
      </c>
      <c r="T52" s="23">
        <v>27071.456321771977</v>
      </c>
      <c r="U52" s="21">
        <v>171563.00520000004</v>
      </c>
      <c r="V52" s="22">
        <v>36479.441795676023</v>
      </c>
      <c r="W52" s="23">
        <v>31355.938842564017</v>
      </c>
      <c r="X52" s="21">
        <v>164728.31160000004</v>
      </c>
      <c r="Y52" s="22">
        <v>35026.180895507983</v>
      </c>
      <c r="Z52" s="23">
        <v>29970.401027124</v>
      </c>
      <c r="AA52" s="21">
        <v>134491.5407999999</v>
      </c>
      <c r="AB52" s="22">
        <v>28596.936320304008</v>
      </c>
      <c r="AC52" s="23">
        <v>24334.439510028009</v>
      </c>
      <c r="AD52" s="21">
        <v>164407.98359999998</v>
      </c>
      <c r="AE52" s="22">
        <v>34958.06955286795</v>
      </c>
      <c r="AF52" s="23">
        <v>28276.917466728035</v>
      </c>
      <c r="AG52" s="21">
        <v>172904.14559999999</v>
      </c>
      <c r="AH52" s="22">
        <v>36764.608478927992</v>
      </c>
      <c r="AI52" s="23">
        <v>30098.876356476034</v>
      </c>
      <c r="AJ52" s="21">
        <v>169581.30120000013</v>
      </c>
      <c r="AK52" s="22">
        <v>36058.072074156044</v>
      </c>
      <c r="AL52" s="23">
        <v>30340.789887047995</v>
      </c>
      <c r="AM52" s="21">
        <v>151025.95680000016</v>
      </c>
      <c r="AN52" s="22">
        <v>32112.64919438399</v>
      </c>
      <c r="AO52" s="23">
        <v>26966.85667033197</v>
      </c>
      <c r="AP52" s="21">
        <v>142518.63119999997</v>
      </c>
      <c r="AQ52" s="22">
        <v>30303.736552055976</v>
      </c>
      <c r="AR52" s="23">
        <v>24808.626044532004</v>
      </c>
      <c r="AS52" s="21">
        <v>122840.13479999999</v>
      </c>
      <c r="AT52" s="22">
        <v>26119.497862523996</v>
      </c>
      <c r="AU52" s="23">
        <v>21126.616888908007</v>
      </c>
      <c r="AV52" s="21">
        <v>114457.4900000035</v>
      </c>
      <c r="AW52" s="22">
        <v>24337.096098700764</v>
      </c>
      <c r="AX52" s="23">
        <v>20032.058909828636</v>
      </c>
    </row>
    <row r="53" spans="1:50" x14ac:dyDescent="0.25">
      <c r="A53" s="7">
        <v>50</v>
      </c>
      <c r="B53" s="61" t="s">
        <v>47</v>
      </c>
      <c r="C53" s="55">
        <v>367</v>
      </c>
      <c r="D53" s="91">
        <v>0.98</v>
      </c>
      <c r="E53" s="91" t="s">
        <v>293</v>
      </c>
      <c r="F53" s="74">
        <v>41486</v>
      </c>
      <c r="G53" s="74">
        <v>41486</v>
      </c>
      <c r="H53" s="94" t="s">
        <v>404</v>
      </c>
      <c r="I53" s="70">
        <f t="shared" si="10"/>
        <v>7839960.0000000494</v>
      </c>
      <c r="J53" s="18">
        <f t="shared" si="11"/>
        <v>1029107.046374406</v>
      </c>
      <c r="K53" s="19">
        <f t="shared" si="2"/>
        <v>0.13126432359022233</v>
      </c>
      <c r="L53" s="20">
        <f t="shared" si="12"/>
        <v>745733.3913708044</v>
      </c>
      <c r="M53" s="133">
        <v>51455.359999999993</v>
      </c>
      <c r="N53" s="130">
        <f t="shared" si="4"/>
        <v>694278.03137080441</v>
      </c>
      <c r="O53" s="21">
        <v>689881.5600000039</v>
      </c>
      <c r="P53" s="22">
        <v>105227.63434679992</v>
      </c>
      <c r="Q53" s="23">
        <v>70964.368317600078</v>
      </c>
      <c r="R53" s="21">
        <v>648310.80000000109</v>
      </c>
      <c r="S53" s="22">
        <v>94173.626808000015</v>
      </c>
      <c r="T53" s="23">
        <v>74978.410507199937</v>
      </c>
      <c r="U53" s="21">
        <v>568615.92000000179</v>
      </c>
      <c r="V53" s="22">
        <v>78468.996959999829</v>
      </c>
      <c r="W53" s="23">
        <v>61519.956555599987</v>
      </c>
      <c r="X53" s="21">
        <v>662497.07999999705</v>
      </c>
      <c r="Y53" s="22">
        <v>86608.243268400271</v>
      </c>
      <c r="Z53" s="23">
        <v>66239.78817</v>
      </c>
      <c r="AA53" s="21">
        <v>696416.27999999991</v>
      </c>
      <c r="AB53" s="22">
        <v>85986.518091600112</v>
      </c>
      <c r="AC53" s="23">
        <v>63353.565315599946</v>
      </c>
      <c r="AD53" s="21">
        <v>673560.96000000194</v>
      </c>
      <c r="AE53" s="22">
        <v>80719.545446400181</v>
      </c>
      <c r="AF53" s="23">
        <v>53828.031638399945</v>
      </c>
      <c r="AG53" s="21">
        <v>671424.24000000162</v>
      </c>
      <c r="AH53" s="22">
        <v>82900.75091280014</v>
      </c>
      <c r="AI53" s="23">
        <v>57203.619734400039</v>
      </c>
      <c r="AJ53" s="21">
        <v>676812.00000000081</v>
      </c>
      <c r="AK53" s="22">
        <v>86029.573320000083</v>
      </c>
      <c r="AL53" s="23">
        <v>63172.752565199975</v>
      </c>
      <c r="AM53" s="21">
        <v>619867.31999999995</v>
      </c>
      <c r="AN53" s="22">
        <v>78791.335045199972</v>
      </c>
      <c r="AO53" s="23">
        <v>57694.941626399974</v>
      </c>
      <c r="AP53" s="21">
        <v>653829.23999999918</v>
      </c>
      <c r="AQ53" s="22">
        <v>83108.234696399973</v>
      </c>
      <c r="AR53" s="23">
        <v>57880.977165600016</v>
      </c>
      <c r="AS53" s="21">
        <v>651835.32000000065</v>
      </c>
      <c r="AT53" s="22">
        <v>82854.787525199965</v>
      </c>
      <c r="AU53" s="23">
        <v>56495.615393999993</v>
      </c>
      <c r="AV53" s="21">
        <v>626909.28000004089</v>
      </c>
      <c r="AW53" s="22">
        <v>84237.799953605485</v>
      </c>
      <c r="AX53" s="23">
        <v>62401.364380804524</v>
      </c>
    </row>
    <row r="54" spans="1:50" x14ac:dyDescent="0.25">
      <c r="A54" s="7">
        <v>51</v>
      </c>
      <c r="B54" s="61" t="s">
        <v>729</v>
      </c>
      <c r="C54" s="55">
        <v>289</v>
      </c>
      <c r="D54" s="91">
        <v>1.998</v>
      </c>
      <c r="E54" s="91" t="s">
        <v>368</v>
      </c>
      <c r="F54" s="74">
        <v>40821</v>
      </c>
      <c r="G54" s="74">
        <v>40821</v>
      </c>
      <c r="H54" s="94" t="s">
        <v>398</v>
      </c>
      <c r="I54" s="70">
        <f t="shared" ref="I54" si="13">O54+R54+U54+X54+AA54+AD54+AG54+AJ54+AM54+AP54+AS54+AV54</f>
        <v>0</v>
      </c>
      <c r="J54" s="18">
        <f t="shared" ref="J54" si="14">P54+S54+V54+Y54+AB54+AE54+AH54+AK54+AN54+AQ54+AT54+AW54</f>
        <v>0</v>
      </c>
      <c r="K54" s="19" t="e">
        <f t="shared" ref="K54" si="15">J54/I54</f>
        <v>#DIV/0!</v>
      </c>
      <c r="L54" s="20">
        <f t="shared" ref="L54" si="16">Q54+T54+W54+Z54+AC54+AF54+AI54+AL54+AO54+AR54+AU54+AX54</f>
        <v>0</v>
      </c>
      <c r="M54" s="133">
        <v>0</v>
      </c>
      <c r="N54" s="130">
        <f t="shared" si="4"/>
        <v>0</v>
      </c>
      <c r="O54" s="21">
        <v>0</v>
      </c>
      <c r="P54" s="22">
        <v>0</v>
      </c>
      <c r="Q54" s="23">
        <v>0</v>
      </c>
      <c r="R54" s="21">
        <v>0</v>
      </c>
      <c r="S54" s="22">
        <v>0</v>
      </c>
      <c r="T54" s="23">
        <v>0</v>
      </c>
      <c r="U54" s="21">
        <v>0</v>
      </c>
      <c r="V54" s="22">
        <v>0</v>
      </c>
      <c r="W54" s="23">
        <v>0</v>
      </c>
      <c r="X54" s="21">
        <v>0</v>
      </c>
      <c r="Y54" s="22">
        <v>0</v>
      </c>
      <c r="Z54" s="23">
        <v>0</v>
      </c>
      <c r="AA54" s="21">
        <v>0</v>
      </c>
      <c r="AB54" s="22">
        <v>0</v>
      </c>
      <c r="AC54" s="23">
        <v>0</v>
      </c>
      <c r="AD54" s="21">
        <v>0</v>
      </c>
      <c r="AE54" s="22">
        <v>0</v>
      </c>
      <c r="AF54" s="23">
        <v>0</v>
      </c>
      <c r="AG54" s="21">
        <v>0</v>
      </c>
      <c r="AH54" s="22">
        <v>0</v>
      </c>
      <c r="AI54" s="23">
        <v>0</v>
      </c>
      <c r="AJ54" s="21">
        <v>0</v>
      </c>
      <c r="AK54" s="22">
        <v>0</v>
      </c>
      <c r="AL54" s="23">
        <v>0</v>
      </c>
      <c r="AM54" s="21">
        <v>0</v>
      </c>
      <c r="AN54" s="22">
        <v>0</v>
      </c>
      <c r="AO54" s="23">
        <v>0</v>
      </c>
      <c r="AP54" s="21">
        <v>0</v>
      </c>
      <c r="AQ54" s="22">
        <v>0</v>
      </c>
      <c r="AR54" s="23">
        <v>0</v>
      </c>
      <c r="AS54" s="21">
        <v>0</v>
      </c>
      <c r="AT54" s="22">
        <v>0</v>
      </c>
      <c r="AU54" s="23">
        <v>0</v>
      </c>
      <c r="AV54" s="21">
        <v>0</v>
      </c>
      <c r="AW54" s="22">
        <v>0</v>
      </c>
      <c r="AX54" s="23">
        <v>0</v>
      </c>
    </row>
    <row r="55" spans="1:50" x14ac:dyDescent="0.25">
      <c r="A55" s="16">
        <v>52</v>
      </c>
      <c r="B55" s="61" t="s">
        <v>48</v>
      </c>
      <c r="C55" s="55">
        <v>25</v>
      </c>
      <c r="D55" s="91">
        <v>0.95</v>
      </c>
      <c r="E55" s="91" t="s">
        <v>368</v>
      </c>
      <c r="F55" s="74">
        <v>40854</v>
      </c>
      <c r="G55" s="74">
        <v>40854</v>
      </c>
      <c r="H55" s="94" t="s">
        <v>405</v>
      </c>
      <c r="I55" s="70">
        <f t="shared" si="10"/>
        <v>7002368</v>
      </c>
      <c r="J55" s="18">
        <f t="shared" si="11"/>
        <v>1388849.6691200011</v>
      </c>
      <c r="K55" s="19">
        <f t="shared" si="2"/>
        <v>0.19834000000000016</v>
      </c>
      <c r="L55" s="20">
        <f t="shared" si="12"/>
        <v>1140330.7703249999</v>
      </c>
      <c r="M55" s="133">
        <v>69746.81</v>
      </c>
      <c r="N55" s="130">
        <f t="shared" si="4"/>
        <v>1070583.9603249999</v>
      </c>
      <c r="O55" s="21">
        <v>586112</v>
      </c>
      <c r="P55" s="22">
        <v>116249.45407999998</v>
      </c>
      <c r="Q55" s="23">
        <v>87196.733024999965</v>
      </c>
      <c r="R55" s="21">
        <v>543058</v>
      </c>
      <c r="S55" s="22">
        <v>107710.12372000005</v>
      </c>
      <c r="T55" s="23">
        <v>91689.408820000041</v>
      </c>
      <c r="U55" s="21">
        <v>606968</v>
      </c>
      <c r="V55" s="22">
        <v>120386.03312000002</v>
      </c>
      <c r="W55" s="23">
        <v>102327.57545999998</v>
      </c>
      <c r="X55" s="21">
        <v>581624</v>
      </c>
      <c r="Y55" s="22">
        <v>115359.30416000009</v>
      </c>
      <c r="Z55" s="23">
        <v>97494.420069999906</v>
      </c>
      <c r="AA55" s="21">
        <v>548069</v>
      </c>
      <c r="AB55" s="22">
        <v>108704.0054600002</v>
      </c>
      <c r="AC55" s="23">
        <v>91019.031874999971</v>
      </c>
      <c r="AD55" s="21">
        <v>484143.5</v>
      </c>
      <c r="AE55" s="22">
        <v>96025.021789999941</v>
      </c>
      <c r="AF55" s="23">
        <v>77165.847644999973</v>
      </c>
      <c r="AG55" s="21">
        <v>358943</v>
      </c>
      <c r="AH55" s="22">
        <v>71192.754619999934</v>
      </c>
      <c r="AI55" s="23">
        <v>59148.805220000046</v>
      </c>
      <c r="AJ55" s="21">
        <v>657646</v>
      </c>
      <c r="AK55" s="22">
        <v>130437.50764000029</v>
      </c>
      <c r="AL55" s="23">
        <v>108293.87125500001</v>
      </c>
      <c r="AM55" s="21">
        <v>629064</v>
      </c>
      <c r="AN55" s="22">
        <v>124768.55376000021</v>
      </c>
      <c r="AO55" s="23">
        <v>103505.68738999996</v>
      </c>
      <c r="AP55" s="21">
        <v>671402</v>
      </c>
      <c r="AQ55" s="22">
        <v>133165.87268000029</v>
      </c>
      <c r="AR55" s="23">
        <v>107377.83619000007</v>
      </c>
      <c r="AS55" s="21">
        <v>657511</v>
      </c>
      <c r="AT55" s="22">
        <v>130410.73174000024</v>
      </c>
      <c r="AU55" s="23">
        <v>103805.12611499995</v>
      </c>
      <c r="AV55" s="21">
        <v>677827.5</v>
      </c>
      <c r="AW55" s="22">
        <v>134440.30635000006</v>
      </c>
      <c r="AX55" s="23">
        <v>111306.42725999992</v>
      </c>
    </row>
    <row r="56" spans="1:50" x14ac:dyDescent="0.25">
      <c r="A56" s="7">
        <v>53</v>
      </c>
      <c r="B56" s="61" t="s">
        <v>49</v>
      </c>
      <c r="C56" s="55">
        <v>331</v>
      </c>
      <c r="D56" s="91">
        <v>0.35</v>
      </c>
      <c r="E56" s="91" t="s">
        <v>368</v>
      </c>
      <c r="F56" s="74">
        <v>39965</v>
      </c>
      <c r="G56" s="74">
        <v>39965</v>
      </c>
      <c r="H56" s="94" t="s">
        <v>406</v>
      </c>
      <c r="I56" s="70">
        <f t="shared" si="10"/>
        <v>946145</v>
      </c>
      <c r="J56" s="18">
        <f t="shared" si="11"/>
        <v>201178.81135000006</v>
      </c>
      <c r="K56" s="19">
        <f t="shared" si="2"/>
        <v>0.21263000000000007</v>
      </c>
      <c r="L56" s="20">
        <f t="shared" si="12"/>
        <v>167518.21687499998</v>
      </c>
      <c r="M56" s="133">
        <v>20117.89</v>
      </c>
      <c r="N56" s="130">
        <f t="shared" si="4"/>
        <v>147400.32687499997</v>
      </c>
      <c r="O56" s="21">
        <v>59415</v>
      </c>
      <c r="P56" s="22">
        <v>12633.411449999991</v>
      </c>
      <c r="Q56" s="23">
        <v>9592.7513000000054</v>
      </c>
      <c r="R56" s="21">
        <v>71555</v>
      </c>
      <c r="S56" s="22">
        <v>15214.739649999956</v>
      </c>
      <c r="T56" s="23">
        <v>13089.8379</v>
      </c>
      <c r="U56" s="21">
        <v>96315</v>
      </c>
      <c r="V56" s="22">
        <v>20479.458449999998</v>
      </c>
      <c r="W56" s="23">
        <v>17594.537049999992</v>
      </c>
      <c r="X56" s="21">
        <v>90677.5</v>
      </c>
      <c r="Y56" s="22">
        <v>19280.756824999993</v>
      </c>
      <c r="Z56" s="23">
        <v>16502.121150000014</v>
      </c>
      <c r="AA56" s="21">
        <v>80702.5</v>
      </c>
      <c r="AB56" s="22">
        <v>17159.772574999984</v>
      </c>
      <c r="AC56" s="23">
        <v>14486.803774999993</v>
      </c>
      <c r="AD56" s="21">
        <v>66927.5</v>
      </c>
      <c r="AE56" s="22">
        <v>14230.794325000092</v>
      </c>
      <c r="AF56" s="23">
        <v>11498.623399999988</v>
      </c>
      <c r="AG56" s="21">
        <v>79172.5</v>
      </c>
      <c r="AH56" s="22">
        <v>16834.44867499989</v>
      </c>
      <c r="AI56" s="23">
        <v>13922.831174999994</v>
      </c>
      <c r="AJ56" s="21">
        <v>78860</v>
      </c>
      <c r="AK56" s="22">
        <v>16768.00180000006</v>
      </c>
      <c r="AL56" s="23">
        <v>14113.873975000002</v>
      </c>
      <c r="AM56" s="21">
        <v>82400</v>
      </c>
      <c r="AN56" s="22">
        <v>17520.712000000003</v>
      </c>
      <c r="AO56" s="23">
        <v>14707.681174999985</v>
      </c>
      <c r="AP56" s="21">
        <v>84607.5</v>
      </c>
      <c r="AQ56" s="22">
        <v>17990.092724999999</v>
      </c>
      <c r="AR56" s="23">
        <v>14761.597574999996</v>
      </c>
      <c r="AS56" s="21">
        <v>74940</v>
      </c>
      <c r="AT56" s="22">
        <v>15934.492200000053</v>
      </c>
      <c r="AU56" s="23">
        <v>12893.68652500001</v>
      </c>
      <c r="AV56" s="21">
        <v>80572.5</v>
      </c>
      <c r="AW56" s="22">
        <v>17132.130675000022</v>
      </c>
      <c r="AX56" s="23">
        <v>14353.871875000006</v>
      </c>
    </row>
    <row r="57" spans="1:50" x14ac:dyDescent="0.25">
      <c r="A57" s="7">
        <v>54</v>
      </c>
      <c r="B57" s="61" t="s">
        <v>50</v>
      </c>
      <c r="C57" s="55">
        <v>333</v>
      </c>
      <c r="D57" s="91">
        <v>1</v>
      </c>
      <c r="E57" s="91" t="s">
        <v>368</v>
      </c>
      <c r="F57" s="74">
        <v>40935</v>
      </c>
      <c r="G57" s="74">
        <v>40935</v>
      </c>
      <c r="H57" s="94" t="s">
        <v>407</v>
      </c>
      <c r="I57" s="70">
        <f t="shared" si="10"/>
        <v>5640646.6400000006</v>
      </c>
      <c r="J57" s="18">
        <f t="shared" si="11"/>
        <v>1118765.8545776003</v>
      </c>
      <c r="K57" s="19">
        <f t="shared" si="2"/>
        <v>0.19834000000000002</v>
      </c>
      <c r="L57" s="20">
        <f t="shared" si="12"/>
        <v>911102.09178739996</v>
      </c>
      <c r="M57" s="133">
        <v>55938.29</v>
      </c>
      <c r="N57" s="130">
        <f t="shared" si="4"/>
        <v>855163.80178739992</v>
      </c>
      <c r="O57" s="21">
        <v>435156.66000000032</v>
      </c>
      <c r="P57" s="22">
        <v>86308.971944400109</v>
      </c>
      <c r="Q57" s="23">
        <v>64883.475567799949</v>
      </c>
      <c r="R57" s="21">
        <v>293209.50000000023</v>
      </c>
      <c r="S57" s="22">
        <v>58155.172229999975</v>
      </c>
      <c r="T57" s="23">
        <v>49344.440055800012</v>
      </c>
      <c r="U57" s="21">
        <v>166668.41999999998</v>
      </c>
      <c r="V57" s="22">
        <v>33057.014422800006</v>
      </c>
      <c r="W57" s="23">
        <v>28287.07671640001</v>
      </c>
      <c r="X57" s="21">
        <v>218981.72</v>
      </c>
      <c r="Y57" s="22">
        <v>43432.834344799943</v>
      </c>
      <c r="Z57" s="23">
        <v>36740.273624399968</v>
      </c>
      <c r="AA57" s="21">
        <v>238547.94000000015</v>
      </c>
      <c r="AB57" s="22">
        <v>47313.598419599984</v>
      </c>
      <c r="AC57" s="23">
        <v>38840.503337999995</v>
      </c>
      <c r="AD57" s="21">
        <v>312844.88000000012</v>
      </c>
      <c r="AE57" s="22">
        <v>62049.653499200023</v>
      </c>
      <c r="AF57" s="23">
        <v>49008.007334000024</v>
      </c>
      <c r="AG57" s="21">
        <v>726531.79999999981</v>
      </c>
      <c r="AH57" s="22">
        <v>144100.31721200002</v>
      </c>
      <c r="AI57" s="23">
        <v>116233.15758160001</v>
      </c>
      <c r="AJ57" s="21">
        <v>708447.71999999962</v>
      </c>
      <c r="AK57" s="22">
        <v>140513.52078480014</v>
      </c>
      <c r="AL57" s="23">
        <v>116737.10583660005</v>
      </c>
      <c r="AM57" s="21">
        <v>650639.52</v>
      </c>
      <c r="AN57" s="22">
        <v>129047.84239679996</v>
      </c>
      <c r="AO57" s="23">
        <v>107059.03552819989</v>
      </c>
      <c r="AP57" s="21">
        <v>538154.62000000058</v>
      </c>
      <c r="AQ57" s="22">
        <v>106737.58733079999</v>
      </c>
      <c r="AR57" s="23">
        <v>85927.760097800041</v>
      </c>
      <c r="AS57" s="21">
        <v>653110.1799999997</v>
      </c>
      <c r="AT57" s="22">
        <v>129537.87310120014</v>
      </c>
      <c r="AU57" s="23">
        <v>103322.47638779992</v>
      </c>
      <c r="AV57" s="21">
        <v>698353.6799999997</v>
      </c>
      <c r="AW57" s="22">
        <v>138511.46889120006</v>
      </c>
      <c r="AX57" s="23">
        <v>114718.77971899997</v>
      </c>
    </row>
    <row r="58" spans="1:50" x14ac:dyDescent="0.25">
      <c r="A58" s="16">
        <v>55</v>
      </c>
      <c r="B58" s="61" t="s">
        <v>51</v>
      </c>
      <c r="C58" s="55">
        <v>334</v>
      </c>
      <c r="D58" s="91">
        <v>0.999</v>
      </c>
      <c r="E58" s="91" t="s">
        <v>368</v>
      </c>
      <c r="F58" s="74">
        <v>41471</v>
      </c>
      <c r="G58" s="74">
        <v>41471</v>
      </c>
      <c r="H58" s="94" t="s">
        <v>611</v>
      </c>
      <c r="I58" s="70">
        <f t="shared" si="10"/>
        <v>7401168.2999999989</v>
      </c>
      <c r="J58" s="18">
        <f t="shared" si="11"/>
        <v>1467947.7206219996</v>
      </c>
      <c r="K58" s="19">
        <f t="shared" si="2"/>
        <v>0.19833999999999996</v>
      </c>
      <c r="L58" s="20">
        <f t="shared" si="12"/>
        <v>1206169.985847</v>
      </c>
      <c r="M58" s="133">
        <v>73397.399999999994</v>
      </c>
      <c r="N58" s="130">
        <f t="shared" si="4"/>
        <v>1132772.5858470001</v>
      </c>
      <c r="O58" s="21">
        <v>585345.29999999935</v>
      </c>
      <c r="P58" s="22">
        <v>116097.38680199978</v>
      </c>
      <c r="Q58" s="23">
        <v>88569.925878000009</v>
      </c>
      <c r="R58" s="21">
        <v>515420.60000000009</v>
      </c>
      <c r="S58" s="22">
        <v>102228.52180399996</v>
      </c>
      <c r="T58" s="23">
        <v>86830.797841999927</v>
      </c>
      <c r="U58" s="21">
        <v>657515.99999999988</v>
      </c>
      <c r="V58" s="22">
        <v>130411.7234399999</v>
      </c>
      <c r="W58" s="23">
        <v>110797.69054800001</v>
      </c>
      <c r="X58" s="21">
        <v>711787.2</v>
      </c>
      <c r="Y58" s="22">
        <v>141175.87324799984</v>
      </c>
      <c r="Z58" s="23">
        <v>119337.13399100002</v>
      </c>
      <c r="AA58" s="21">
        <v>577787.90000000014</v>
      </c>
      <c r="AB58" s="22">
        <v>114598.45208599976</v>
      </c>
      <c r="AC58" s="23">
        <v>96033.57567099997</v>
      </c>
      <c r="AD58" s="21">
        <v>467472.60000000009</v>
      </c>
      <c r="AE58" s="22">
        <v>92718.515484000032</v>
      </c>
      <c r="AF58" s="23">
        <v>74375.663115000061</v>
      </c>
      <c r="AG58" s="21">
        <v>333647.00000000012</v>
      </c>
      <c r="AH58" s="22">
        <v>66175.545980000083</v>
      </c>
      <c r="AI58" s="23">
        <v>54199.594113999992</v>
      </c>
      <c r="AJ58" s="21">
        <v>712704.19999999984</v>
      </c>
      <c r="AK58" s="22">
        <v>141357.75102800023</v>
      </c>
      <c r="AL58" s="23">
        <v>117417.19370500004</v>
      </c>
      <c r="AM58" s="21">
        <v>667563.39999999886</v>
      </c>
      <c r="AN58" s="22">
        <v>132404.52475600041</v>
      </c>
      <c r="AO58" s="23">
        <v>109728.41560199992</v>
      </c>
      <c r="AP58" s="21">
        <v>736623.89999999991</v>
      </c>
      <c r="AQ58" s="22">
        <v>146101.98432599986</v>
      </c>
      <c r="AR58" s="23">
        <v>117764.19488600004</v>
      </c>
      <c r="AS58" s="21">
        <v>710714.40000000142</v>
      </c>
      <c r="AT58" s="22">
        <v>140963.09409600004</v>
      </c>
      <c r="AU58" s="23">
        <v>112203.7150060001</v>
      </c>
      <c r="AV58" s="21">
        <v>724585.8</v>
      </c>
      <c r="AW58" s="22">
        <v>143714.34757199985</v>
      </c>
      <c r="AX58" s="23">
        <v>118912.08548900012</v>
      </c>
    </row>
    <row r="59" spans="1:50" x14ac:dyDescent="0.25">
      <c r="A59" s="7">
        <v>56</v>
      </c>
      <c r="B59" s="61" t="s">
        <v>52</v>
      </c>
      <c r="C59" s="55">
        <v>336</v>
      </c>
      <c r="D59" s="91">
        <v>1.2</v>
      </c>
      <c r="E59" s="91" t="s">
        <v>293</v>
      </c>
      <c r="F59" s="74">
        <v>41346</v>
      </c>
      <c r="G59" s="74">
        <v>41346</v>
      </c>
      <c r="H59" s="94" t="s">
        <v>612</v>
      </c>
      <c r="I59" s="70">
        <f t="shared" si="10"/>
        <v>5485279.0499999998</v>
      </c>
      <c r="J59" s="18">
        <f t="shared" si="11"/>
        <v>662957.32855650061</v>
      </c>
      <c r="K59" s="19">
        <f t="shared" si="2"/>
        <v>0.12086118545901518</v>
      </c>
      <c r="L59" s="20">
        <f t="shared" si="12"/>
        <v>463089.19291550003</v>
      </c>
      <c r="M59" s="133">
        <v>33147.86</v>
      </c>
      <c r="N59" s="130">
        <f t="shared" si="4"/>
        <v>429941.33291550004</v>
      </c>
      <c r="O59" s="21">
        <v>701918.24999999988</v>
      </c>
      <c r="P59" s="22">
        <v>98086.056254999916</v>
      </c>
      <c r="Q59" s="23">
        <v>62506.302135000005</v>
      </c>
      <c r="R59" s="21">
        <v>529146.60000000056</v>
      </c>
      <c r="S59" s="22">
        <v>70170.130626000071</v>
      </c>
      <c r="T59" s="23">
        <v>54490.379364</v>
      </c>
      <c r="U59" s="21">
        <v>542550.99999999965</v>
      </c>
      <c r="V59" s="22">
        <v>68084.724990000133</v>
      </c>
      <c r="W59" s="23">
        <v>51987.929041000018</v>
      </c>
      <c r="X59" s="21">
        <v>263754.89999999991</v>
      </c>
      <c r="Y59" s="22">
        <v>31218.029963999983</v>
      </c>
      <c r="Z59" s="23">
        <v>23168.17657799997</v>
      </c>
      <c r="AA59" s="21">
        <v>317163.00000000029</v>
      </c>
      <c r="AB59" s="22">
        <v>35278.040489999883</v>
      </c>
      <c r="AC59" s="23">
        <v>24935.884859000002</v>
      </c>
      <c r="AD59" s="21">
        <v>206724.85000000006</v>
      </c>
      <c r="AE59" s="22">
        <v>22258.064599500005</v>
      </c>
      <c r="AF59" s="23">
        <v>14439.518817999982</v>
      </c>
      <c r="AG59" s="21">
        <v>342614.00000000006</v>
      </c>
      <c r="AH59" s="22">
        <v>38108.955220000033</v>
      </c>
      <c r="AI59" s="23">
        <v>25990.316558499988</v>
      </c>
      <c r="AJ59" s="21">
        <v>536984.4499999996</v>
      </c>
      <c r="AK59" s="22">
        <v>61640.445015500161</v>
      </c>
      <c r="AL59" s="23">
        <v>43578.914154500089</v>
      </c>
      <c r="AM59" s="21">
        <v>415794.65000000008</v>
      </c>
      <c r="AN59" s="22">
        <v>47729.067873499887</v>
      </c>
      <c r="AO59" s="23">
        <v>33602.261646999978</v>
      </c>
      <c r="AP59" s="21">
        <v>578295.99999999965</v>
      </c>
      <c r="AQ59" s="22">
        <v>66382.597840000308</v>
      </c>
      <c r="AR59" s="23">
        <v>44076.186537000016</v>
      </c>
      <c r="AS59" s="21">
        <v>568749.30000000028</v>
      </c>
      <c r="AT59" s="22">
        <v>65286.73214700017</v>
      </c>
      <c r="AU59" s="23">
        <v>42096.027062499925</v>
      </c>
      <c r="AV59" s="21">
        <v>481582.04999999981</v>
      </c>
      <c r="AW59" s="22">
        <v>58714.483536</v>
      </c>
      <c r="AX59" s="23">
        <v>42217.296161000006</v>
      </c>
    </row>
    <row r="60" spans="1:50" x14ac:dyDescent="0.25">
      <c r="A60" s="7">
        <v>57</v>
      </c>
      <c r="B60" s="61" t="s">
        <v>53</v>
      </c>
      <c r="C60" s="55">
        <v>337</v>
      </c>
      <c r="D60" s="91">
        <v>0.6</v>
      </c>
      <c r="E60" s="91" t="s">
        <v>368</v>
      </c>
      <c r="F60" s="74">
        <v>40703</v>
      </c>
      <c r="G60" s="74">
        <v>40703</v>
      </c>
      <c r="H60" s="94" t="s">
        <v>613</v>
      </c>
      <c r="I60" s="70">
        <f t="shared" si="10"/>
        <v>3999999.9999999981</v>
      </c>
      <c r="J60" s="18">
        <f t="shared" si="11"/>
        <v>816679.99999999965</v>
      </c>
      <c r="K60" s="19">
        <f t="shared" si="2"/>
        <v>0.20417000000000002</v>
      </c>
      <c r="L60" s="20">
        <f t="shared" si="12"/>
        <v>671244.22741799988</v>
      </c>
      <c r="M60" s="133">
        <v>81668.009999999995</v>
      </c>
      <c r="N60" s="130">
        <f t="shared" si="4"/>
        <v>589576.21741799987</v>
      </c>
      <c r="O60" s="21">
        <v>382198.09999999986</v>
      </c>
      <c r="P60" s="22">
        <v>78033.386076999945</v>
      </c>
      <c r="Q60" s="23">
        <v>58876.481440500036</v>
      </c>
      <c r="R60" s="21">
        <v>275744.30000000005</v>
      </c>
      <c r="S60" s="22">
        <v>56298.71373100004</v>
      </c>
      <c r="T60" s="23">
        <v>48073.615519499981</v>
      </c>
      <c r="U60" s="21">
        <v>329792</v>
      </c>
      <c r="V60" s="22">
        <v>67333.632639999836</v>
      </c>
      <c r="W60" s="23">
        <v>57428.277146499968</v>
      </c>
      <c r="X60" s="21">
        <v>286116.25000000012</v>
      </c>
      <c r="Y60" s="22">
        <v>58416.354762500043</v>
      </c>
      <c r="Z60" s="23">
        <v>49692.145601500051</v>
      </c>
      <c r="AA60" s="21">
        <v>384878.94999999978</v>
      </c>
      <c r="AB60" s="22">
        <v>78580.735221499854</v>
      </c>
      <c r="AC60" s="23">
        <v>66061.41942649991</v>
      </c>
      <c r="AD60" s="21">
        <v>343394.94999999978</v>
      </c>
      <c r="AE60" s="22">
        <v>70110.946941500049</v>
      </c>
      <c r="AF60" s="23">
        <v>56532.785733000012</v>
      </c>
      <c r="AG60" s="21">
        <v>311895.64999999991</v>
      </c>
      <c r="AH60" s="22">
        <v>63679.734860499913</v>
      </c>
      <c r="AI60" s="23">
        <v>51730.763147999969</v>
      </c>
      <c r="AJ60" s="21">
        <v>332548.2</v>
      </c>
      <c r="AK60" s="22">
        <v>67896.365993999992</v>
      </c>
      <c r="AL60" s="23">
        <v>56741.276972000007</v>
      </c>
      <c r="AM60" s="21">
        <v>305264.74999999953</v>
      </c>
      <c r="AN60" s="22">
        <v>62325.904007500008</v>
      </c>
      <c r="AO60" s="23">
        <v>52007.988477999963</v>
      </c>
      <c r="AP60" s="21">
        <v>397584.14999999991</v>
      </c>
      <c r="AQ60" s="22">
        <v>81174.755905500017</v>
      </c>
      <c r="AR60" s="23">
        <v>65930.06031700004</v>
      </c>
      <c r="AS60" s="21">
        <v>342245.00000000017</v>
      </c>
      <c r="AT60" s="22">
        <v>69876.161650000082</v>
      </c>
      <c r="AU60" s="23">
        <v>56018.17590400004</v>
      </c>
      <c r="AV60" s="21">
        <v>308337.69999999902</v>
      </c>
      <c r="AW60" s="22">
        <v>62953.308208999792</v>
      </c>
      <c r="AX60" s="23">
        <v>52151.237731499758</v>
      </c>
    </row>
    <row r="61" spans="1:50" x14ac:dyDescent="0.25">
      <c r="A61" s="16">
        <v>58</v>
      </c>
      <c r="B61" s="61" t="s">
        <v>54</v>
      </c>
      <c r="C61" s="55">
        <v>338</v>
      </c>
      <c r="D61" s="91">
        <v>0.68</v>
      </c>
      <c r="E61" s="91" t="s">
        <v>368</v>
      </c>
      <c r="F61" s="74">
        <v>40541</v>
      </c>
      <c r="G61" s="74">
        <v>40541</v>
      </c>
      <c r="H61" s="94" t="s">
        <v>408</v>
      </c>
      <c r="I61" s="70">
        <f t="shared" si="10"/>
        <v>3777229</v>
      </c>
      <c r="J61" s="18">
        <f t="shared" si="11"/>
        <v>761262.73265999975</v>
      </c>
      <c r="K61" s="19">
        <f t="shared" si="2"/>
        <v>0.20153999999999994</v>
      </c>
      <c r="L61" s="20">
        <f t="shared" si="12"/>
        <v>626801.25007999991</v>
      </c>
      <c r="M61" s="133">
        <v>76126.28</v>
      </c>
      <c r="N61" s="130">
        <f t="shared" si="4"/>
        <v>550674.97007999988</v>
      </c>
      <c r="O61" s="21">
        <v>291347.99999999971</v>
      </c>
      <c r="P61" s="22">
        <v>58718.275919999971</v>
      </c>
      <c r="Q61" s="23">
        <v>44430.523738000025</v>
      </c>
      <c r="R61" s="21">
        <v>309013.20000000083</v>
      </c>
      <c r="S61" s="22">
        <v>62278.520327999911</v>
      </c>
      <c r="T61" s="23">
        <v>53126.447096999967</v>
      </c>
      <c r="U61" s="21">
        <v>330096.7</v>
      </c>
      <c r="V61" s="22">
        <v>66527.688917999956</v>
      </c>
      <c r="W61" s="23">
        <v>56762.491282999988</v>
      </c>
      <c r="X61" s="21">
        <v>354168.69999999972</v>
      </c>
      <c r="Y61" s="22">
        <v>71379.159797999979</v>
      </c>
      <c r="Z61" s="23">
        <v>60446.601271999964</v>
      </c>
      <c r="AA61" s="21">
        <v>350453.60000000021</v>
      </c>
      <c r="AB61" s="22">
        <v>70630.418543999956</v>
      </c>
      <c r="AC61" s="23">
        <v>59286.792744999977</v>
      </c>
      <c r="AD61" s="21">
        <v>245112.60000000003</v>
      </c>
      <c r="AE61" s="22">
        <v>49399.993404000015</v>
      </c>
      <c r="AF61" s="23">
        <v>39478.889505999927</v>
      </c>
      <c r="AG61" s="21">
        <v>322037.39999999997</v>
      </c>
      <c r="AH61" s="22">
        <v>64903.417595999999</v>
      </c>
      <c r="AI61" s="23">
        <v>52567.949650999974</v>
      </c>
      <c r="AJ61" s="21">
        <v>335832.6999999999</v>
      </c>
      <c r="AK61" s="22">
        <v>67683.722357999985</v>
      </c>
      <c r="AL61" s="23">
        <v>56356.53482199998</v>
      </c>
      <c r="AM61" s="21">
        <v>347616.40000000026</v>
      </c>
      <c r="AN61" s="22">
        <v>70058.609256000098</v>
      </c>
      <c r="AO61" s="23">
        <v>58259.615487000054</v>
      </c>
      <c r="AP61" s="21">
        <v>331738.39999999967</v>
      </c>
      <c r="AQ61" s="22">
        <v>66858.557135999945</v>
      </c>
      <c r="AR61" s="23">
        <v>54115.239325000082</v>
      </c>
      <c r="AS61" s="21">
        <v>284210.00000000017</v>
      </c>
      <c r="AT61" s="22">
        <v>57279.683399999994</v>
      </c>
      <c r="AU61" s="23">
        <v>45854.26915600006</v>
      </c>
      <c r="AV61" s="21">
        <v>275601.29999999993</v>
      </c>
      <c r="AW61" s="22">
        <v>55544.686002000017</v>
      </c>
      <c r="AX61" s="23">
        <v>46115.895997999985</v>
      </c>
    </row>
    <row r="62" spans="1:50" x14ac:dyDescent="0.25">
      <c r="A62" s="7"/>
      <c r="B62" s="61"/>
      <c r="C62" s="61"/>
      <c r="D62" s="91">
        <f>SUM(D4:D61)-D54</f>
        <v>63.116000000000007</v>
      </c>
      <c r="E62" s="91"/>
      <c r="F62" s="74"/>
      <c r="G62" s="74"/>
      <c r="H62" s="109" t="s">
        <v>674</v>
      </c>
      <c r="I62" s="104">
        <f>SUM(I4:I61)</f>
        <v>377991569.40551853</v>
      </c>
      <c r="J62" s="104">
        <f>SUM(J4:J61)</f>
        <v>61491200.806222796</v>
      </c>
      <c r="K62" s="104"/>
      <c r="L62" s="104">
        <f t="shared" ref="L62:AX62" si="17">SUM(L4:L61)</f>
        <v>47888159.653313726</v>
      </c>
      <c r="M62" s="134">
        <f t="shared" si="17"/>
        <v>4686532.1400000006</v>
      </c>
      <c r="N62" s="104">
        <f t="shared" si="17"/>
        <v>43201627.513313718</v>
      </c>
      <c r="O62" s="104">
        <f t="shared" si="17"/>
        <v>31404933.8173264</v>
      </c>
      <c r="P62" s="104">
        <f t="shared" si="17"/>
        <v>5363199.3814190933</v>
      </c>
      <c r="Q62" s="104">
        <f t="shared" si="17"/>
        <v>3794398.6232278598</v>
      </c>
      <c r="R62" s="104">
        <f t="shared" si="17"/>
        <v>28968851.626130708</v>
      </c>
      <c r="S62" s="104">
        <f t="shared" si="17"/>
        <v>4856300.8685753206</v>
      </c>
      <c r="T62" s="104">
        <f t="shared" si="17"/>
        <v>3995687.4437026009</v>
      </c>
      <c r="U62" s="104">
        <f t="shared" si="17"/>
        <v>32442964.184332605</v>
      </c>
      <c r="V62" s="104">
        <f t="shared" si="17"/>
        <v>5332229.0178328203</v>
      </c>
      <c r="W62" s="104">
        <f t="shared" si="17"/>
        <v>4365805.1875440795</v>
      </c>
      <c r="X62" s="104">
        <f t="shared" si="17"/>
        <v>31433896.9671354</v>
      </c>
      <c r="Y62" s="104">
        <f t="shared" si="17"/>
        <v>5044098.4610734805</v>
      </c>
      <c r="Z62" s="104">
        <f t="shared" si="17"/>
        <v>4080047.588980346</v>
      </c>
      <c r="AA62" s="104">
        <f t="shared" si="17"/>
        <v>31608459.486126211</v>
      </c>
      <c r="AB62" s="104">
        <f t="shared" si="17"/>
        <v>5036233.089431121</v>
      </c>
      <c r="AC62" s="104">
        <f t="shared" si="17"/>
        <v>4007020.8497421783</v>
      </c>
      <c r="AD62" s="104">
        <f t="shared" si="17"/>
        <v>30505127.135329306</v>
      </c>
      <c r="AE62" s="104">
        <f t="shared" si="17"/>
        <v>4802882.1068698848</v>
      </c>
      <c r="AF62" s="104">
        <f t="shared" si="17"/>
        <v>3571259.8328259569</v>
      </c>
      <c r="AG62" s="104">
        <f t="shared" si="17"/>
        <v>30819717.015182085</v>
      </c>
      <c r="AH62" s="104">
        <f t="shared" si="17"/>
        <v>4904298.7005221201</v>
      </c>
      <c r="AI62" s="104">
        <f t="shared" si="17"/>
        <v>3729735.4864107608</v>
      </c>
      <c r="AJ62" s="104">
        <f t="shared" si="17"/>
        <v>31838232.122775998</v>
      </c>
      <c r="AK62" s="104">
        <f t="shared" si="17"/>
        <v>5154449.5218792716</v>
      </c>
      <c r="AL62" s="104">
        <f t="shared" si="17"/>
        <v>4079745.2433050508</v>
      </c>
      <c r="AM62" s="104">
        <f t="shared" si="17"/>
        <v>31985143.243779805</v>
      </c>
      <c r="AN62" s="104">
        <f t="shared" si="17"/>
        <v>5133619.6363831824</v>
      </c>
      <c r="AO62" s="104">
        <f t="shared" si="17"/>
        <v>4047230.4568129899</v>
      </c>
      <c r="AP62" s="104">
        <f t="shared" si="17"/>
        <v>32644583.649399988</v>
      </c>
      <c r="AQ62" s="104">
        <f t="shared" si="17"/>
        <v>5300774.7264366513</v>
      </c>
      <c r="AR62" s="104">
        <f t="shared" si="17"/>
        <v>4048295.3461579499</v>
      </c>
      <c r="AS62" s="104">
        <f t="shared" si="17"/>
        <v>32082742.350199986</v>
      </c>
      <c r="AT62" s="104">
        <f t="shared" si="17"/>
        <v>5227896.6778505985</v>
      </c>
      <c r="AU62" s="104">
        <f t="shared" si="17"/>
        <v>3937749.5009331992</v>
      </c>
      <c r="AV62" s="104">
        <f t="shared" si="17"/>
        <v>32256917.807800047</v>
      </c>
      <c r="AW62" s="104">
        <f t="shared" si="17"/>
        <v>5335218.6179492641</v>
      </c>
      <c r="AX62" s="104">
        <f t="shared" si="17"/>
        <v>4231184.09367075</v>
      </c>
    </row>
    <row r="63" spans="1:50" x14ac:dyDescent="0.25">
      <c r="A63" s="7"/>
      <c r="B63" s="61"/>
      <c r="C63" s="61"/>
      <c r="D63" s="91"/>
      <c r="E63" s="91"/>
      <c r="F63" s="74"/>
      <c r="G63" s="74"/>
      <c r="H63" s="94"/>
      <c r="I63" s="105"/>
      <c r="J63" s="106"/>
      <c r="K63" s="107"/>
      <c r="L63" s="108"/>
      <c r="M63" s="135"/>
      <c r="N63" s="131"/>
      <c r="O63" s="21"/>
      <c r="P63" s="22"/>
      <c r="Q63" s="23"/>
      <c r="R63" s="21"/>
      <c r="S63" s="22"/>
      <c r="T63" s="23"/>
      <c r="U63" s="21"/>
      <c r="V63" s="22"/>
      <c r="W63" s="23"/>
      <c r="X63" s="21"/>
      <c r="Y63" s="22"/>
      <c r="Z63" s="23"/>
      <c r="AA63" s="21"/>
      <c r="AB63" s="22"/>
      <c r="AC63" s="23"/>
      <c r="AD63" s="21"/>
      <c r="AE63" s="22"/>
      <c r="AF63" s="23"/>
      <c r="AG63" s="21"/>
      <c r="AH63" s="22"/>
      <c r="AI63" s="23"/>
      <c r="AJ63" s="21"/>
      <c r="AK63" s="22"/>
      <c r="AL63" s="23"/>
      <c r="AM63" s="21"/>
      <c r="AN63" s="22"/>
      <c r="AO63" s="23"/>
      <c r="AP63" s="21"/>
      <c r="AQ63" s="22"/>
      <c r="AR63" s="23"/>
      <c r="AS63" s="21"/>
      <c r="AT63" s="22"/>
      <c r="AU63" s="23"/>
      <c r="AV63" s="21"/>
      <c r="AW63" s="22"/>
      <c r="AX63" s="23"/>
    </row>
    <row r="64" spans="1:50" x14ac:dyDescent="0.25">
      <c r="A64" s="7">
        <v>59</v>
      </c>
      <c r="B64" s="61" t="s">
        <v>723</v>
      </c>
      <c r="C64" s="55">
        <v>405</v>
      </c>
      <c r="D64" s="91">
        <v>0.315</v>
      </c>
      <c r="E64" s="91" t="s">
        <v>293</v>
      </c>
      <c r="F64" s="74">
        <v>42159</v>
      </c>
      <c r="G64" s="74">
        <v>42159</v>
      </c>
      <c r="H64" s="94" t="s">
        <v>731</v>
      </c>
      <c r="I64" s="70">
        <f t="shared" ref="I64" si="18">O64+R64+U64+X64+AA64+AD64+AG64+AJ64+AM64+AP64+AS64+AV64</f>
        <v>2503883.0399999996</v>
      </c>
      <c r="J64" s="18">
        <f t="shared" ref="J64" si="19">P64+S64+V64+Y64+AB64+AE64+AH64+AK64+AN64+AQ64+AT64+AW64</f>
        <v>352359.10362960008</v>
      </c>
      <c r="K64" s="19">
        <f t="shared" ref="K64" si="20">J64/I64</f>
        <v>0.1407250650292356</v>
      </c>
      <c r="L64" s="20">
        <f t="shared" ref="L64" si="21">Q64+T64+W64+Z64+AC64+AF64+AI64+AL64+AO64+AR64+AU64+AX64</f>
        <v>262020.41498840004</v>
      </c>
      <c r="M64" s="133">
        <v>17617.970000000005</v>
      </c>
      <c r="N64" s="130">
        <f t="shared" ref="N64:N110" si="22">L64-M64</f>
        <v>244402.44498840004</v>
      </c>
      <c r="O64" s="21">
        <v>208681.48000000013</v>
      </c>
      <c r="P64" s="22">
        <v>34123.595609599972</v>
      </c>
      <c r="Q64" s="23">
        <v>23669.545792800007</v>
      </c>
      <c r="R64" s="21">
        <v>197704.16000000012</v>
      </c>
      <c r="S64" s="22">
        <v>30788.46883680001</v>
      </c>
      <c r="T64" s="23">
        <v>24925.435990400052</v>
      </c>
      <c r="U64" s="21">
        <v>208498.19999999955</v>
      </c>
      <c r="V64" s="22">
        <v>30845.223707999994</v>
      </c>
      <c r="W64" s="23">
        <v>24641.595847199987</v>
      </c>
      <c r="X64" s="21">
        <v>204958.4399999998</v>
      </c>
      <c r="Y64" s="22">
        <v>28724.925365999996</v>
      </c>
      <c r="Z64" s="23">
        <v>22427.687748399992</v>
      </c>
      <c r="AA64" s="21">
        <v>211396.39999999985</v>
      </c>
      <c r="AB64" s="22">
        <v>27982.541468000025</v>
      </c>
      <c r="AC64" s="23">
        <v>21141.62749520002</v>
      </c>
      <c r="AD64" s="21">
        <v>209344.36000000019</v>
      </c>
      <c r="AE64" s="22">
        <v>26894.469929200051</v>
      </c>
      <c r="AF64" s="23">
        <v>18387.831994800028</v>
      </c>
      <c r="AG64" s="21">
        <v>212863.48</v>
      </c>
      <c r="AH64" s="22">
        <v>28176.738847599987</v>
      </c>
      <c r="AI64" s="23">
        <v>19995.328852000002</v>
      </c>
      <c r="AJ64" s="21">
        <v>206252.75999999998</v>
      </c>
      <c r="AK64" s="22">
        <v>28104.001077600049</v>
      </c>
      <c r="AL64" s="23">
        <v>21141.97245399997</v>
      </c>
      <c r="AM64" s="21">
        <v>205122.12000000014</v>
      </c>
      <c r="AN64" s="22">
        <v>27949.940071199992</v>
      </c>
      <c r="AO64" s="23">
        <v>20978.927153599998</v>
      </c>
      <c r="AP64" s="21">
        <v>213101.11999999988</v>
      </c>
      <c r="AQ64" s="22">
        <v>29037.15861119999</v>
      </c>
      <c r="AR64" s="23">
        <v>20838.62818079998</v>
      </c>
      <c r="AS64" s="21">
        <v>208931.03999999986</v>
      </c>
      <c r="AT64" s="22">
        <v>28468.943510399993</v>
      </c>
      <c r="AU64" s="23">
        <v>20024.440354799994</v>
      </c>
      <c r="AV64" s="21">
        <v>217029.4800000001</v>
      </c>
      <c r="AW64" s="22">
        <v>31263.096594000028</v>
      </c>
      <c r="AX64" s="23">
        <v>23847.393124399998</v>
      </c>
    </row>
    <row r="65" spans="1:50" x14ac:dyDescent="0.25">
      <c r="A65" s="7">
        <v>60</v>
      </c>
      <c r="B65" s="61" t="s">
        <v>55</v>
      </c>
      <c r="C65" s="55">
        <v>48</v>
      </c>
      <c r="D65" s="91">
        <v>0.96</v>
      </c>
      <c r="E65" s="91" t="s">
        <v>368</v>
      </c>
      <c r="F65" s="74">
        <v>40926</v>
      </c>
      <c r="G65" s="74">
        <v>40926</v>
      </c>
      <c r="H65" s="94" t="s">
        <v>409</v>
      </c>
      <c r="I65" s="70">
        <f t="shared" ref="I65" si="23">O65+R65+U65+X65+AA65+AD65+AG65+AJ65+AM65+AP65+AS65+AV65</f>
        <v>5216.8999999999996</v>
      </c>
      <c r="J65" s="18">
        <f t="shared" ref="J65" si="24">P65+S65+V65+Y65+AB65+AE65+AH65+AK65+AN65+AQ65+AT65+AW65</f>
        <v>671.2136579999999</v>
      </c>
      <c r="K65" s="19">
        <f t="shared" si="2"/>
        <v>0.12866140006517279</v>
      </c>
      <c r="L65" s="20">
        <f t="shared" ref="L65" si="25">Q65+T65+W65+Z65+AC65+AF65+AI65+AL65+AO65+AR65+AU65+AX65</f>
        <v>447.53193500000003</v>
      </c>
      <c r="M65" s="133">
        <v>66.750000000000014</v>
      </c>
      <c r="N65" s="130">
        <f t="shared" si="22"/>
        <v>380.78193500000003</v>
      </c>
      <c r="O65" s="21">
        <v>0</v>
      </c>
      <c r="P65" s="22">
        <v>0</v>
      </c>
      <c r="Q65" s="23">
        <v>0</v>
      </c>
      <c r="R65" s="21">
        <v>730.90000000000009</v>
      </c>
      <c r="S65" s="22">
        <v>106.170534</v>
      </c>
      <c r="T65" s="23">
        <v>78.686113999999989</v>
      </c>
      <c r="U65" s="21">
        <v>396.00000000000006</v>
      </c>
      <c r="V65" s="22">
        <v>54.648000000000003</v>
      </c>
      <c r="W65" s="23">
        <v>39.577169000000005</v>
      </c>
      <c r="X65" s="21">
        <v>558.29999999999995</v>
      </c>
      <c r="Y65" s="22">
        <v>76.709999999999994</v>
      </c>
      <c r="Z65" s="23">
        <v>60.68</v>
      </c>
      <c r="AA65" s="21">
        <v>1240.2</v>
      </c>
      <c r="AB65" s="22">
        <v>153.12749400000004</v>
      </c>
      <c r="AC65" s="23">
        <v>93.579931000000016</v>
      </c>
      <c r="AD65" s="21">
        <v>1732.5</v>
      </c>
      <c r="AE65" s="22">
        <v>207.62280000000004</v>
      </c>
      <c r="AF65" s="23">
        <v>124.014797</v>
      </c>
      <c r="AG65" s="21">
        <v>0</v>
      </c>
      <c r="AH65" s="22">
        <v>0</v>
      </c>
      <c r="AI65" s="23">
        <v>0</v>
      </c>
      <c r="AJ65" s="21">
        <v>0</v>
      </c>
      <c r="AK65" s="22">
        <v>0</v>
      </c>
      <c r="AL65" s="23">
        <v>0</v>
      </c>
      <c r="AM65" s="21">
        <v>0</v>
      </c>
      <c r="AN65" s="22">
        <v>0</v>
      </c>
      <c r="AO65" s="23">
        <v>0</v>
      </c>
      <c r="AP65" s="21">
        <v>207.2</v>
      </c>
      <c r="AQ65" s="22">
        <v>26.337192000000002</v>
      </c>
      <c r="AR65" s="23">
        <v>18.274141999999998</v>
      </c>
      <c r="AS65" s="21">
        <v>92.799999999999983</v>
      </c>
      <c r="AT65" s="22">
        <v>11.795807999999999</v>
      </c>
      <c r="AU65" s="23">
        <v>7.505026</v>
      </c>
      <c r="AV65" s="21">
        <v>259</v>
      </c>
      <c r="AW65" s="22">
        <v>34.801830000000002</v>
      </c>
      <c r="AX65" s="23">
        <v>25.214756000000001</v>
      </c>
    </row>
    <row r="66" spans="1:50" x14ac:dyDescent="0.25">
      <c r="A66" s="7">
        <v>61</v>
      </c>
      <c r="B66" s="61" t="s">
        <v>718</v>
      </c>
      <c r="C66" s="55">
        <v>391</v>
      </c>
      <c r="D66" s="91">
        <v>0.18</v>
      </c>
      <c r="E66" s="79" t="s">
        <v>293</v>
      </c>
      <c r="F66" s="74">
        <v>42024</v>
      </c>
      <c r="G66" s="74">
        <v>42027</v>
      </c>
      <c r="H66" s="94" t="s">
        <v>708</v>
      </c>
      <c r="I66" s="70">
        <f t="shared" ref="I66:I110" si="26">O66+R66+U66+X66+AA66+AD66+AG66+AJ66+AM66+AP66+AS66+AV66</f>
        <v>1236730.216</v>
      </c>
      <c r="J66" s="18">
        <f t="shared" ref="J66:J110" si="27">P66+S66+V66+Y66+AB66+AE66+AH66+AK66+AN66+AQ66+AT66+AW66</f>
        <v>183513.58634127199</v>
      </c>
      <c r="K66" s="19">
        <f t="shared" ref="K66:K111" si="28">J66/I66</f>
        <v>0.14838611037968849</v>
      </c>
      <c r="L66" s="20">
        <f t="shared" ref="L66:L110" si="29">Q66+T66+W66+Z66+AC66+AF66+AI66+AL66+AO66+AR66+AU66+AX66</f>
        <v>140073.27218720806</v>
      </c>
      <c r="M66" s="133">
        <v>18351.36</v>
      </c>
      <c r="N66" s="130">
        <f t="shared" si="22"/>
        <v>121721.91218720806</v>
      </c>
      <c r="O66" s="21">
        <v>50780.179200000042</v>
      </c>
      <c r="P66" s="22">
        <v>8824.5795413759934</v>
      </c>
      <c r="Q66" s="23">
        <v>6633.8386131840025</v>
      </c>
      <c r="R66" s="21">
        <v>100082.57360000002</v>
      </c>
      <c r="S66" s="22">
        <v>16563.665930800016</v>
      </c>
      <c r="T66" s="23">
        <v>13599.129227560006</v>
      </c>
      <c r="U66" s="21">
        <v>106414.73200000005</v>
      </c>
      <c r="V66" s="22">
        <v>16731.588312359989</v>
      </c>
      <c r="W66" s="23">
        <v>13578.31728476</v>
      </c>
      <c r="X66" s="21">
        <v>106709.83999999995</v>
      </c>
      <c r="Y66" s="22">
        <v>15894.430668000001</v>
      </c>
      <c r="Z66" s="23">
        <v>12626.684483768018</v>
      </c>
      <c r="AA66" s="21">
        <v>110725.29600000006</v>
      </c>
      <c r="AB66" s="22">
        <v>15575.727388319989</v>
      </c>
      <c r="AC66" s="23">
        <v>11952.494870248011</v>
      </c>
      <c r="AD66" s="21">
        <v>107132.0823999999</v>
      </c>
      <c r="AE66" s="22">
        <v>14627.814530895994</v>
      </c>
      <c r="AF66" s="23">
        <v>10301.267646591998</v>
      </c>
      <c r="AG66" s="21">
        <v>109750.45999999996</v>
      </c>
      <c r="AH66" s="22">
        <v>15438.597208200023</v>
      </c>
      <c r="AI66" s="23">
        <v>11223.861348040005</v>
      </c>
      <c r="AJ66" s="21">
        <v>111230.5968000001</v>
      </c>
      <c r="AK66" s="22">
        <v>16108.415028575999</v>
      </c>
      <c r="AL66" s="23">
        <v>12351.673707007991</v>
      </c>
      <c r="AM66" s="21">
        <v>107720.50240000014</v>
      </c>
      <c r="AN66" s="22">
        <v>15600.083157567989</v>
      </c>
      <c r="AO66" s="23">
        <v>11936.701275328014</v>
      </c>
      <c r="AP66" s="21">
        <v>111575.95999999985</v>
      </c>
      <c r="AQ66" s="22">
        <v>16158.430527199989</v>
      </c>
      <c r="AR66" s="23">
        <v>11856.966074863993</v>
      </c>
      <c r="AS66" s="21">
        <v>104484.12239999995</v>
      </c>
      <c r="AT66" s="22">
        <v>15131.390605968003</v>
      </c>
      <c r="AU66" s="23">
        <v>10925.829985623997</v>
      </c>
      <c r="AV66" s="21">
        <v>110123.87119999997</v>
      </c>
      <c r="AW66" s="22">
        <v>16858.863442007994</v>
      </c>
      <c r="AX66" s="23">
        <v>13086.507670232011</v>
      </c>
    </row>
    <row r="67" spans="1:50" x14ac:dyDescent="0.25">
      <c r="A67" s="7">
        <v>62</v>
      </c>
      <c r="B67" s="61" t="s">
        <v>721</v>
      </c>
      <c r="C67" s="55">
        <v>394</v>
      </c>
      <c r="D67" s="91">
        <v>4.4999999999999998E-2</v>
      </c>
      <c r="E67" s="79" t="s">
        <v>293</v>
      </c>
      <c r="F67" s="74">
        <v>42061</v>
      </c>
      <c r="G67" s="74">
        <v>42061</v>
      </c>
      <c r="H67" s="94" t="s">
        <v>709</v>
      </c>
      <c r="I67" s="70">
        <f t="shared" si="26"/>
        <v>0</v>
      </c>
      <c r="J67" s="18">
        <f t="shared" si="27"/>
        <v>0</v>
      </c>
      <c r="K67" s="19" t="e">
        <f t="shared" si="28"/>
        <v>#DIV/0!</v>
      </c>
      <c r="L67" s="20">
        <f t="shared" si="29"/>
        <v>0</v>
      </c>
      <c r="M67" s="133">
        <v>0</v>
      </c>
      <c r="N67" s="130">
        <f t="shared" si="22"/>
        <v>0</v>
      </c>
      <c r="O67" s="21">
        <v>0</v>
      </c>
      <c r="P67" s="22">
        <v>0</v>
      </c>
      <c r="Q67" s="23">
        <v>0</v>
      </c>
      <c r="R67" s="21">
        <v>0</v>
      </c>
      <c r="S67" s="22">
        <v>0</v>
      </c>
      <c r="T67" s="23">
        <v>0</v>
      </c>
      <c r="U67" s="21">
        <v>0</v>
      </c>
      <c r="V67" s="22">
        <v>0</v>
      </c>
      <c r="W67" s="23">
        <v>0</v>
      </c>
      <c r="X67" s="21">
        <v>0</v>
      </c>
      <c r="Y67" s="22">
        <v>0</v>
      </c>
      <c r="Z67" s="23">
        <v>0</v>
      </c>
      <c r="AA67" s="21">
        <v>0</v>
      </c>
      <c r="AB67" s="22">
        <v>0</v>
      </c>
      <c r="AC67" s="23">
        <v>0</v>
      </c>
      <c r="AD67" s="21">
        <v>0</v>
      </c>
      <c r="AE67" s="22">
        <v>0</v>
      </c>
      <c r="AF67" s="23">
        <v>0</v>
      </c>
      <c r="AG67" s="21">
        <v>0</v>
      </c>
      <c r="AH67" s="22">
        <v>0</v>
      </c>
      <c r="AI67" s="23">
        <v>0</v>
      </c>
      <c r="AJ67" s="21">
        <v>0</v>
      </c>
      <c r="AK67" s="22">
        <v>0</v>
      </c>
      <c r="AL67" s="23">
        <v>0</v>
      </c>
      <c r="AM67" s="21">
        <v>0</v>
      </c>
      <c r="AN67" s="22">
        <v>0</v>
      </c>
      <c r="AO67" s="23">
        <v>0</v>
      </c>
      <c r="AP67" s="21">
        <v>0</v>
      </c>
      <c r="AQ67" s="22">
        <v>0</v>
      </c>
      <c r="AR67" s="23">
        <v>0</v>
      </c>
      <c r="AS67" s="21">
        <v>0</v>
      </c>
      <c r="AT67" s="22">
        <v>0</v>
      </c>
      <c r="AU67" s="23">
        <v>0</v>
      </c>
      <c r="AV67" s="21">
        <v>0</v>
      </c>
      <c r="AW67" s="22">
        <v>0</v>
      </c>
      <c r="AX67" s="23">
        <v>0</v>
      </c>
    </row>
    <row r="68" spans="1:50" x14ac:dyDescent="0.25">
      <c r="A68" s="7">
        <v>63</v>
      </c>
      <c r="B68" s="61" t="s">
        <v>56</v>
      </c>
      <c r="C68" s="55">
        <v>60</v>
      </c>
      <c r="D68" s="91">
        <v>1.9</v>
      </c>
      <c r="E68" s="91" t="s">
        <v>368</v>
      </c>
      <c r="F68" s="74">
        <v>41256</v>
      </c>
      <c r="G68" s="74">
        <v>41256</v>
      </c>
      <c r="H68" s="94" t="s">
        <v>410</v>
      </c>
      <c r="I68" s="70">
        <f t="shared" si="26"/>
        <v>12079999.999999989</v>
      </c>
      <c r="J68" s="18">
        <f t="shared" si="27"/>
        <v>1529380.1323795987</v>
      </c>
      <c r="K68" s="19">
        <f t="shared" si="28"/>
        <v>0.12660431559433777</v>
      </c>
      <c r="L68" s="20">
        <f t="shared" si="29"/>
        <v>1097194.5934075986</v>
      </c>
      <c r="M68" s="133">
        <v>146579.83000000002</v>
      </c>
      <c r="N68" s="130">
        <f t="shared" si="22"/>
        <v>950614.76340759848</v>
      </c>
      <c r="O68" s="21">
        <v>1161944.2800000019</v>
      </c>
      <c r="P68" s="22">
        <v>169330.13992439996</v>
      </c>
      <c r="Q68" s="23">
        <v>111290.49237000001</v>
      </c>
      <c r="R68" s="21">
        <v>1226865.4800000014</v>
      </c>
      <c r="S68" s="22">
        <v>170276.65996919994</v>
      </c>
      <c r="T68" s="23">
        <v>133919.577498</v>
      </c>
      <c r="U68" s="21">
        <v>1225116.5999999989</v>
      </c>
      <c r="V68" s="22">
        <v>161531.62370999999</v>
      </c>
      <c r="W68" s="23">
        <v>125059.95574799996</v>
      </c>
      <c r="X68" s="21">
        <v>1156618.7999999998</v>
      </c>
      <c r="Y68" s="22">
        <v>144473.25430799989</v>
      </c>
      <c r="Z68" s="23">
        <v>109030.3270032</v>
      </c>
      <c r="AA68" s="21">
        <v>1097582.8799999992</v>
      </c>
      <c r="AB68" s="22">
        <v>129481.85235360016</v>
      </c>
      <c r="AC68" s="23">
        <v>93823.158613200052</v>
      </c>
      <c r="AD68" s="21">
        <v>639203.28000000061</v>
      </c>
      <c r="AE68" s="22">
        <v>73188.775559999995</v>
      </c>
      <c r="AF68" s="23">
        <v>46560.260028000004</v>
      </c>
      <c r="AG68" s="21">
        <v>726602.63999999978</v>
      </c>
      <c r="AH68" s="22">
        <v>85717.31344079999</v>
      </c>
      <c r="AI68" s="23">
        <v>57276.051052799943</v>
      </c>
      <c r="AJ68" s="21">
        <v>1032617.9999999995</v>
      </c>
      <c r="AK68" s="22">
        <v>125401.12992000008</v>
      </c>
      <c r="AL68" s="23">
        <v>90815.625715199902</v>
      </c>
      <c r="AM68" s="21">
        <v>810301.55999999959</v>
      </c>
      <c r="AN68" s="22">
        <v>98403.021446400133</v>
      </c>
      <c r="AO68" s="23">
        <v>71015.050992000033</v>
      </c>
      <c r="AP68" s="21">
        <v>1017055.08</v>
      </c>
      <c r="AQ68" s="22">
        <v>123511.16891519999</v>
      </c>
      <c r="AR68" s="23">
        <v>84333.829978800044</v>
      </c>
      <c r="AS68" s="21">
        <v>995565.00000000035</v>
      </c>
      <c r="AT68" s="22">
        <v>120901.41360000006</v>
      </c>
      <c r="AU68" s="23">
        <v>80637.553802399896</v>
      </c>
      <c r="AV68" s="21">
        <v>990526.39999998931</v>
      </c>
      <c r="AW68" s="22">
        <v>127163.77923199868</v>
      </c>
      <c r="AX68" s="23">
        <v>93432.710605998771</v>
      </c>
    </row>
    <row r="69" spans="1:50" x14ac:dyDescent="0.25">
      <c r="A69" s="7">
        <v>64</v>
      </c>
      <c r="B69" s="61" t="s">
        <v>720</v>
      </c>
      <c r="C69" s="55">
        <v>397</v>
      </c>
      <c r="D69" s="91">
        <v>0.15</v>
      </c>
      <c r="E69" s="79" t="s">
        <v>293</v>
      </c>
      <c r="F69" s="74">
        <v>42062</v>
      </c>
      <c r="G69" s="74">
        <v>42062</v>
      </c>
      <c r="H69" s="94" t="s">
        <v>710</v>
      </c>
      <c r="I69" s="70">
        <f t="shared" si="26"/>
        <v>1054383.7835999997</v>
      </c>
      <c r="J69" s="18">
        <f t="shared" si="27"/>
        <v>161751.05970727798</v>
      </c>
      <c r="K69" s="19">
        <f t="shared" si="28"/>
        <v>0.15340814438079528</v>
      </c>
      <c r="L69" s="20">
        <f t="shared" si="29"/>
        <v>123721.18648735204</v>
      </c>
      <c r="M69" s="133">
        <v>8087.55</v>
      </c>
      <c r="N69" s="130">
        <f t="shared" si="22"/>
        <v>115633.63648735204</v>
      </c>
      <c r="O69" s="21">
        <v>94697.018999999942</v>
      </c>
      <c r="P69" s="22">
        <v>16853.22847143</v>
      </c>
      <c r="Q69" s="23">
        <v>12123.113853948005</v>
      </c>
      <c r="R69" s="21">
        <v>82456.647000000012</v>
      </c>
      <c r="S69" s="22">
        <v>13976.401666500024</v>
      </c>
      <c r="T69" s="23">
        <v>11516.946635280001</v>
      </c>
      <c r="U69" s="21">
        <v>94794.112799999959</v>
      </c>
      <c r="V69" s="22">
        <v>15263.74804305599</v>
      </c>
      <c r="W69" s="23">
        <v>12436.257125370001</v>
      </c>
      <c r="X69" s="21">
        <v>91623.610800000024</v>
      </c>
      <c r="Y69" s="22">
        <v>13976.265591432006</v>
      </c>
      <c r="Z69" s="23">
        <v>11165.687687394009</v>
      </c>
      <c r="AA69" s="21">
        <v>89745.62400000004</v>
      </c>
      <c r="AB69" s="22">
        <v>12929.652049680002</v>
      </c>
      <c r="AC69" s="23">
        <v>9986.4263294340035</v>
      </c>
      <c r="AD69" s="21">
        <v>88756.680000000008</v>
      </c>
      <c r="AE69" s="22">
        <v>12410.84656439999</v>
      </c>
      <c r="AF69" s="23">
        <v>8800.4927996940078</v>
      </c>
      <c r="AG69" s="21">
        <v>86603.914200000028</v>
      </c>
      <c r="AH69" s="22">
        <v>12477.025918794008</v>
      </c>
      <c r="AI69" s="23">
        <v>9176.3233572840054</v>
      </c>
      <c r="AJ69" s="21">
        <v>86127.382800000138</v>
      </c>
      <c r="AK69" s="22">
        <v>12773.552143067984</v>
      </c>
      <c r="AL69" s="23">
        <v>9881.9204130659964</v>
      </c>
      <c r="AM69" s="21">
        <v>87517.403999999777</v>
      </c>
      <c r="AN69" s="22">
        <v>12979.706187239995</v>
      </c>
      <c r="AO69" s="23">
        <v>10001.775110591992</v>
      </c>
      <c r="AP69" s="21">
        <v>86809.084799999997</v>
      </c>
      <c r="AQ69" s="22">
        <v>12874.655366688003</v>
      </c>
      <c r="AR69" s="23">
        <v>9538.1615064299967</v>
      </c>
      <c r="AS69" s="21">
        <v>79473.003599999938</v>
      </c>
      <c r="AT69" s="22">
        <v>11786.641163915991</v>
      </c>
      <c r="AU69" s="23">
        <v>8557.998974862001</v>
      </c>
      <c r="AV69" s="21">
        <v>85779.300599999973</v>
      </c>
      <c r="AW69" s="22">
        <v>13449.336541074015</v>
      </c>
      <c r="AX69" s="23">
        <v>10536.082693998014</v>
      </c>
    </row>
    <row r="70" spans="1:50" x14ac:dyDescent="0.25">
      <c r="A70" s="7">
        <v>65</v>
      </c>
      <c r="B70" s="61" t="s">
        <v>57</v>
      </c>
      <c r="C70" s="55">
        <v>68</v>
      </c>
      <c r="D70" s="91">
        <v>0.999</v>
      </c>
      <c r="E70" s="91" t="s">
        <v>368</v>
      </c>
      <c r="F70" s="74">
        <v>40987</v>
      </c>
      <c r="G70" s="74">
        <v>40987</v>
      </c>
      <c r="H70" s="94" t="s">
        <v>411</v>
      </c>
      <c r="I70" s="70">
        <f t="shared" si="26"/>
        <v>5999888.9999999981</v>
      </c>
      <c r="J70" s="18">
        <f t="shared" si="27"/>
        <v>802565.05351100024</v>
      </c>
      <c r="K70" s="19">
        <f t="shared" si="28"/>
        <v>0.13376331687319556</v>
      </c>
      <c r="L70" s="20">
        <f t="shared" si="29"/>
        <v>588983.50051799987</v>
      </c>
      <c r="M70" s="133">
        <v>40128.25</v>
      </c>
      <c r="N70" s="130">
        <f t="shared" si="22"/>
        <v>548855.25051799987</v>
      </c>
      <c r="O70" s="21">
        <v>672736.8</v>
      </c>
      <c r="P70" s="22">
        <v>102612.54410400004</v>
      </c>
      <c r="Q70" s="23">
        <v>69054.23709000001</v>
      </c>
      <c r="R70" s="21">
        <v>653697.99999999988</v>
      </c>
      <c r="S70" s="22">
        <v>94956.171480000005</v>
      </c>
      <c r="T70" s="23">
        <v>75565.952927999955</v>
      </c>
      <c r="U70" s="21">
        <v>695104.19999999937</v>
      </c>
      <c r="V70" s="22">
        <v>95924.379599999971</v>
      </c>
      <c r="W70" s="23">
        <v>75169.035614999957</v>
      </c>
      <c r="X70" s="21">
        <v>673707.59999999963</v>
      </c>
      <c r="Y70" s="22">
        <v>88073.794547999962</v>
      </c>
      <c r="Z70" s="23">
        <v>67394.537582000004</v>
      </c>
      <c r="AA70" s="21">
        <v>692809.69999999984</v>
      </c>
      <c r="AB70" s="22">
        <v>85541.213659000176</v>
      </c>
      <c r="AC70" s="23">
        <v>62956.007258999969</v>
      </c>
      <c r="AD70" s="21">
        <v>185179.09999999998</v>
      </c>
      <c r="AE70" s="22">
        <v>22191.863344000016</v>
      </c>
      <c r="AF70" s="23">
        <v>15433.924622999997</v>
      </c>
      <c r="AG70" s="21">
        <v>0</v>
      </c>
      <c r="AH70" s="22">
        <v>0</v>
      </c>
      <c r="AI70" s="23">
        <v>0</v>
      </c>
      <c r="AJ70" s="21">
        <v>0</v>
      </c>
      <c r="AK70" s="22">
        <v>0</v>
      </c>
      <c r="AL70" s="23">
        <v>0</v>
      </c>
      <c r="AM70" s="21">
        <v>429970.19999999984</v>
      </c>
      <c r="AN70" s="22">
        <v>54653.512121999971</v>
      </c>
      <c r="AO70" s="23">
        <v>39951.984219000013</v>
      </c>
      <c r="AP70" s="21">
        <v>663062.50000000047</v>
      </c>
      <c r="AQ70" s="22">
        <v>84281.874375000145</v>
      </c>
      <c r="AR70" s="23">
        <v>58848.583332999966</v>
      </c>
      <c r="AS70" s="21">
        <v>670652.90000000049</v>
      </c>
      <c r="AT70" s="22">
        <v>85246.690118999963</v>
      </c>
      <c r="AU70" s="23">
        <v>58108.448755000049</v>
      </c>
      <c r="AV70" s="21">
        <v>662967.99999999953</v>
      </c>
      <c r="AW70" s="22">
        <v>89083.010160000078</v>
      </c>
      <c r="AX70" s="23">
        <v>66500.78911399997</v>
      </c>
    </row>
    <row r="71" spans="1:50" x14ac:dyDescent="0.25">
      <c r="A71" s="7">
        <v>66</v>
      </c>
      <c r="B71" s="61" t="s">
        <v>58</v>
      </c>
      <c r="C71" s="55">
        <v>80</v>
      </c>
      <c r="D71" s="91">
        <v>0.999</v>
      </c>
      <c r="E71" s="91" t="s">
        <v>293</v>
      </c>
      <c r="F71" s="74">
        <v>41353</v>
      </c>
      <c r="G71" s="74">
        <v>41353</v>
      </c>
      <c r="H71" s="94" t="s">
        <v>412</v>
      </c>
      <c r="I71" s="70">
        <f t="shared" si="26"/>
        <v>7098658.5999999968</v>
      </c>
      <c r="J71" s="18">
        <f t="shared" si="27"/>
        <v>934524.02295499982</v>
      </c>
      <c r="K71" s="19">
        <f t="shared" si="28"/>
        <v>0.13164797402075376</v>
      </c>
      <c r="L71" s="20">
        <f t="shared" si="29"/>
        <v>679076.81637300004</v>
      </c>
      <c r="M71" s="133">
        <v>46726.21</v>
      </c>
      <c r="N71" s="130">
        <f t="shared" si="22"/>
        <v>632350.60637300008</v>
      </c>
      <c r="O71" s="21">
        <v>628466.1999999996</v>
      </c>
      <c r="P71" s="22">
        <v>95859.949485999867</v>
      </c>
      <c r="Q71" s="23">
        <v>64596.959558999959</v>
      </c>
      <c r="R71" s="21">
        <v>613372.89999999991</v>
      </c>
      <c r="S71" s="22">
        <v>89098.547454</v>
      </c>
      <c r="T71" s="23">
        <v>70852.790886000046</v>
      </c>
      <c r="U71" s="21">
        <v>627662.39999999921</v>
      </c>
      <c r="V71" s="22">
        <v>86617.411200000191</v>
      </c>
      <c r="W71" s="23">
        <v>67963.132641999997</v>
      </c>
      <c r="X71" s="21">
        <v>560217.59999999951</v>
      </c>
      <c r="Y71" s="22">
        <v>73237.24684800001</v>
      </c>
      <c r="Z71" s="23">
        <v>56108.192589000006</v>
      </c>
      <c r="AA71" s="21">
        <v>582359.09999999951</v>
      </c>
      <c r="AB71" s="22">
        <v>71903.878076999943</v>
      </c>
      <c r="AC71" s="23">
        <v>53232.514786999956</v>
      </c>
      <c r="AD71" s="21">
        <v>541949.1999999996</v>
      </c>
      <c r="AE71" s="22">
        <v>64947.192128000017</v>
      </c>
      <c r="AF71" s="23">
        <v>43103.162218999991</v>
      </c>
      <c r="AG71" s="21">
        <v>624077.49999999965</v>
      </c>
      <c r="AH71" s="22">
        <v>77054.848924999911</v>
      </c>
      <c r="AI71" s="23">
        <v>53474.136629000022</v>
      </c>
      <c r="AJ71" s="21">
        <v>610966.80000000051</v>
      </c>
      <c r="AK71" s="22">
        <v>77659.989948000002</v>
      </c>
      <c r="AL71" s="23">
        <v>57006.908366000069</v>
      </c>
      <c r="AM71" s="21">
        <v>477120.10000000044</v>
      </c>
      <c r="AN71" s="22">
        <v>60646.735910999989</v>
      </c>
      <c r="AO71" s="23">
        <v>44507.223519999985</v>
      </c>
      <c r="AP71" s="21">
        <v>609923.09999999928</v>
      </c>
      <c r="AQ71" s="22">
        <v>77527.325240999999</v>
      </c>
      <c r="AR71" s="23">
        <v>53931.638791000063</v>
      </c>
      <c r="AS71" s="21">
        <v>592603.2000000003</v>
      </c>
      <c r="AT71" s="22">
        <v>75325.792751999994</v>
      </c>
      <c r="AU71" s="23">
        <v>51178.642745999969</v>
      </c>
      <c r="AV71" s="21">
        <v>629940.49999999919</v>
      </c>
      <c r="AW71" s="22">
        <v>84645.104985000013</v>
      </c>
      <c r="AX71" s="23">
        <v>63121.513639000012</v>
      </c>
    </row>
    <row r="72" spans="1:50" x14ac:dyDescent="0.25">
      <c r="A72" s="7">
        <v>67</v>
      </c>
      <c r="B72" s="61" t="s">
        <v>59</v>
      </c>
      <c r="C72" s="55">
        <v>88</v>
      </c>
      <c r="D72" s="91">
        <v>0.249</v>
      </c>
      <c r="E72" s="91" t="s">
        <v>293</v>
      </c>
      <c r="F72" s="74">
        <v>40316</v>
      </c>
      <c r="G72" s="74">
        <v>40316</v>
      </c>
      <c r="H72" s="94" t="s">
        <v>413</v>
      </c>
      <c r="I72" s="70">
        <f t="shared" si="26"/>
        <v>68833.196799999976</v>
      </c>
      <c r="J72" s="18">
        <f t="shared" si="27"/>
        <v>9647.3185297120035</v>
      </c>
      <c r="K72" s="19">
        <f t="shared" si="28"/>
        <v>0.14015502661808679</v>
      </c>
      <c r="L72" s="20">
        <f t="shared" si="29"/>
        <v>7131.6545496480021</v>
      </c>
      <c r="M72" s="133">
        <v>964.73</v>
      </c>
      <c r="N72" s="130">
        <f t="shared" si="22"/>
        <v>6166.9245496480016</v>
      </c>
      <c r="O72" s="21">
        <v>0</v>
      </c>
      <c r="P72" s="22">
        <v>0</v>
      </c>
      <c r="Q72" s="23">
        <v>0</v>
      </c>
      <c r="R72" s="21">
        <v>0</v>
      </c>
      <c r="S72" s="22">
        <v>0</v>
      </c>
      <c r="T72" s="23">
        <v>0</v>
      </c>
      <c r="U72" s="21">
        <v>0</v>
      </c>
      <c r="V72" s="22">
        <v>0</v>
      </c>
      <c r="W72" s="23">
        <v>0</v>
      </c>
      <c r="X72" s="21">
        <v>0</v>
      </c>
      <c r="Y72" s="22">
        <v>0</v>
      </c>
      <c r="Z72" s="23">
        <v>0</v>
      </c>
      <c r="AA72" s="21">
        <v>0</v>
      </c>
      <c r="AB72" s="22">
        <v>0</v>
      </c>
      <c r="AC72" s="23">
        <v>0</v>
      </c>
      <c r="AD72" s="21">
        <v>0</v>
      </c>
      <c r="AE72" s="22">
        <v>0</v>
      </c>
      <c r="AF72" s="23">
        <v>0</v>
      </c>
      <c r="AG72" s="21">
        <v>0</v>
      </c>
      <c r="AH72" s="22">
        <v>0</v>
      </c>
      <c r="AI72" s="23">
        <v>0</v>
      </c>
      <c r="AJ72" s="21">
        <v>0</v>
      </c>
      <c r="AK72" s="22">
        <v>0</v>
      </c>
      <c r="AL72" s="23">
        <v>0</v>
      </c>
      <c r="AM72" s="21">
        <v>0</v>
      </c>
      <c r="AN72" s="22">
        <v>0</v>
      </c>
      <c r="AO72" s="23">
        <v>0</v>
      </c>
      <c r="AP72" s="21">
        <v>46.655999999999999</v>
      </c>
      <c r="AQ72" s="22">
        <v>6.3573465599999999</v>
      </c>
      <c r="AR72" s="23">
        <v>4.5181670399999998</v>
      </c>
      <c r="AS72" s="21">
        <v>34369.70719999999</v>
      </c>
      <c r="AT72" s="22">
        <v>4683.2163030720003</v>
      </c>
      <c r="AU72" s="23">
        <v>3417.5110710240015</v>
      </c>
      <c r="AV72" s="21">
        <v>34416.833599999991</v>
      </c>
      <c r="AW72" s="22">
        <v>4957.7448800800039</v>
      </c>
      <c r="AX72" s="23">
        <v>3709.6253115840004</v>
      </c>
    </row>
    <row r="73" spans="1:50" x14ac:dyDescent="0.25">
      <c r="A73" s="7">
        <v>68</v>
      </c>
      <c r="B73" s="61" t="s">
        <v>724</v>
      </c>
      <c r="C73" s="55">
        <v>396</v>
      </c>
      <c r="D73" s="91">
        <v>4.2000000000000003E-2</v>
      </c>
      <c r="E73" s="91" t="s">
        <v>293</v>
      </c>
      <c r="F73" s="74">
        <v>42091</v>
      </c>
      <c r="G73" s="74">
        <v>42091</v>
      </c>
      <c r="H73" s="94" t="s">
        <v>733</v>
      </c>
      <c r="I73" s="70">
        <f t="shared" ref="I73" si="30">O73+R73+U73+X73+AA73+AD73+AG73+AJ73+AM73+AP73+AS73+AV73</f>
        <v>2562.0400000000041</v>
      </c>
      <c r="J73" s="18">
        <f t="shared" ref="J73" si="31">P73+S73+V73+Y73+AB73+AE73+AH73+AK73+AN73+AQ73+AT73+AW73</f>
        <v>447.19956759999957</v>
      </c>
      <c r="K73" s="19">
        <f t="shared" ref="K73" si="32">J73/I73</f>
        <v>0.17454823796661992</v>
      </c>
      <c r="L73" s="20">
        <f t="shared" ref="L73" si="33">Q73+T73+W73+Z73+AC73+AF73+AI73+AL73+AO73+AR73+AU73+AX73</f>
        <v>357.0201864</v>
      </c>
      <c r="M73" s="133">
        <v>44.73</v>
      </c>
      <c r="N73" s="130">
        <f t="shared" si="22"/>
        <v>312.29018639999998</v>
      </c>
      <c r="O73" s="21">
        <v>144.94000000000028</v>
      </c>
      <c r="P73" s="22">
        <v>28.977854200000024</v>
      </c>
      <c r="Q73" s="23">
        <v>22.359812200000004</v>
      </c>
      <c r="R73" s="21">
        <v>218.92000000000013</v>
      </c>
      <c r="S73" s="22">
        <v>41.899098800000068</v>
      </c>
      <c r="T73" s="23">
        <v>35.501849999999962</v>
      </c>
      <c r="U73" s="21">
        <v>218.0799999999999</v>
      </c>
      <c r="V73" s="22">
        <v>39.875928000000108</v>
      </c>
      <c r="W73" s="23">
        <v>33.540306799999932</v>
      </c>
      <c r="X73" s="21">
        <v>429.24000000000143</v>
      </c>
      <c r="Y73" s="22">
        <v>74.820824400000049</v>
      </c>
      <c r="Z73" s="23">
        <v>60.915648400000016</v>
      </c>
      <c r="AA73" s="21">
        <v>174.74000000000049</v>
      </c>
      <c r="AB73" s="22">
        <v>28.96664980000007</v>
      </c>
      <c r="AC73" s="23">
        <v>23.283726600000005</v>
      </c>
      <c r="AD73" s="21">
        <v>279.68000000000075</v>
      </c>
      <c r="AE73" s="22">
        <v>45.17111680000005</v>
      </c>
      <c r="AF73" s="23">
        <v>33.442990199999976</v>
      </c>
      <c r="AG73" s="21">
        <v>128.70000000000027</v>
      </c>
      <c r="AH73" s="22">
        <v>21.334599000000061</v>
      </c>
      <c r="AI73" s="23">
        <v>16.369670800000005</v>
      </c>
      <c r="AJ73" s="21">
        <v>191.66000000000037</v>
      </c>
      <c r="AK73" s="22">
        <v>32.591782999999744</v>
      </c>
      <c r="AL73" s="23">
        <v>26.188848600000018</v>
      </c>
      <c r="AM73" s="21">
        <v>200.54000000000016</v>
      </c>
      <c r="AN73" s="22">
        <v>34.101826999999808</v>
      </c>
      <c r="AO73" s="23">
        <v>27.29979380000001</v>
      </c>
      <c r="AP73" s="21">
        <v>204.74000000000007</v>
      </c>
      <c r="AQ73" s="22">
        <v>34.816036999999831</v>
      </c>
      <c r="AR73" s="23">
        <v>27.026889200000028</v>
      </c>
      <c r="AS73" s="21">
        <v>184.48000000000025</v>
      </c>
      <c r="AT73" s="22">
        <v>31.370823999999772</v>
      </c>
      <c r="AU73" s="23">
        <v>24.022908399999992</v>
      </c>
      <c r="AV73" s="21">
        <v>186.32000000000031</v>
      </c>
      <c r="AW73" s="22">
        <v>33.273025599999983</v>
      </c>
      <c r="AX73" s="23">
        <v>27.067741400000024</v>
      </c>
    </row>
    <row r="74" spans="1:50" x14ac:dyDescent="0.25">
      <c r="A74" s="7">
        <v>69</v>
      </c>
      <c r="B74" s="61" t="s">
        <v>743</v>
      </c>
      <c r="C74" s="55">
        <v>418</v>
      </c>
      <c r="D74" s="91">
        <v>1.4</v>
      </c>
      <c r="E74" s="91" t="s">
        <v>293</v>
      </c>
      <c r="F74" s="74">
        <v>42496</v>
      </c>
      <c r="G74" s="74">
        <v>42496</v>
      </c>
      <c r="H74" s="94" t="s">
        <v>744</v>
      </c>
      <c r="I74" s="70">
        <f t="shared" ref="I74" si="34">O74+R74+U74+X74+AA74+AD74+AG74+AJ74+AM74+AP74+AS74+AV74</f>
        <v>5409792.9599999981</v>
      </c>
      <c r="J74" s="18">
        <f t="shared" ref="J74" si="35">P74+S74+V74+Y74+AB74+AE74+AH74+AK74+AN74+AQ74+AT74+AW74</f>
        <v>619105.1874024003</v>
      </c>
      <c r="K74" s="19">
        <f t="shared" ref="K74" si="36">J74/I74</f>
        <v>0.11444156772358263</v>
      </c>
      <c r="L74" s="20">
        <f t="shared" ref="L74" si="37">Q74+T74+W74+Z74+AC74+AF74+AI74+AL74+AO74+AR74+AU74+AX74</f>
        <v>423681.15474479983</v>
      </c>
      <c r="M74" s="133">
        <v>30955.260000000002</v>
      </c>
      <c r="N74" s="130">
        <f t="shared" ref="N74" si="38">L74-M74</f>
        <v>392725.89474479982</v>
      </c>
      <c r="O74" s="21">
        <v>0</v>
      </c>
      <c r="P74" s="22">
        <v>0</v>
      </c>
      <c r="Q74" s="23">
        <v>0</v>
      </c>
      <c r="R74" s="21">
        <v>0</v>
      </c>
      <c r="S74" s="22">
        <v>0</v>
      </c>
      <c r="T74" s="23">
        <v>0</v>
      </c>
      <c r="U74" s="21">
        <v>0</v>
      </c>
      <c r="V74" s="22">
        <v>0</v>
      </c>
      <c r="W74" s="23">
        <v>0</v>
      </c>
      <c r="X74" s="21">
        <v>0</v>
      </c>
      <c r="Y74" s="22">
        <v>0</v>
      </c>
      <c r="Z74" s="23">
        <v>0</v>
      </c>
      <c r="AA74" s="21">
        <v>572376.36000000045</v>
      </c>
      <c r="AB74" s="22">
        <v>63665.422522800007</v>
      </c>
      <c r="AC74" s="23">
        <v>44376.778969199942</v>
      </c>
      <c r="AD74" s="21">
        <v>475518.95999999967</v>
      </c>
      <c r="AE74" s="22">
        <v>51199.12642320001</v>
      </c>
      <c r="AF74" s="23">
        <v>34044.30214080002</v>
      </c>
      <c r="AG74" s="21">
        <v>780331.91999999934</v>
      </c>
      <c r="AH74" s="22">
        <v>86796.319461599953</v>
      </c>
      <c r="AI74" s="23">
        <v>57216.529816799994</v>
      </c>
      <c r="AJ74" s="21">
        <v>681000.59999999963</v>
      </c>
      <c r="AK74" s="22">
        <v>78172.058874000038</v>
      </c>
      <c r="AL74" s="23">
        <v>55108.985617199978</v>
      </c>
      <c r="AM74" s="21">
        <v>771487.55999999994</v>
      </c>
      <c r="AN74" s="22">
        <v>88559.057012400037</v>
      </c>
      <c r="AO74" s="23">
        <v>62248.409356799995</v>
      </c>
      <c r="AP74" s="21">
        <v>379259.87999999977</v>
      </c>
      <c r="AQ74" s="22">
        <v>43535.241625199989</v>
      </c>
      <c r="AR74" s="23">
        <v>28832.351690400006</v>
      </c>
      <c r="AS74" s="21">
        <v>863928.47999999975</v>
      </c>
      <c r="AT74" s="22">
        <v>99170.350219200045</v>
      </c>
      <c r="AU74" s="23">
        <v>64086.866205599996</v>
      </c>
      <c r="AV74" s="21">
        <v>885889.19999999925</v>
      </c>
      <c r="AW74" s="22">
        <v>108007.61126400017</v>
      </c>
      <c r="AX74" s="23">
        <v>77766.930947999936</v>
      </c>
    </row>
    <row r="75" spans="1:50" x14ac:dyDescent="0.25">
      <c r="A75" s="7">
        <v>70</v>
      </c>
      <c r="B75" s="61" t="s">
        <v>60</v>
      </c>
      <c r="C75" s="55">
        <v>106</v>
      </c>
      <c r="D75" s="91">
        <v>2.4</v>
      </c>
      <c r="E75" s="91" t="s">
        <v>368</v>
      </c>
      <c r="F75" s="74">
        <v>41059</v>
      </c>
      <c r="G75" s="74">
        <v>41142</v>
      </c>
      <c r="H75" s="94" t="s">
        <v>414</v>
      </c>
      <c r="I75" s="70">
        <f t="shared" si="26"/>
        <v>14248000.000000002</v>
      </c>
      <c r="J75" s="18">
        <f t="shared" si="27"/>
        <v>1758048.8781520007</v>
      </c>
      <c r="K75" s="19">
        <f t="shared" si="28"/>
        <v>0.12338916887647393</v>
      </c>
      <c r="L75" s="20">
        <f t="shared" si="29"/>
        <v>1237529.5631960002</v>
      </c>
      <c r="M75" s="133">
        <v>175804.89</v>
      </c>
      <c r="N75" s="130">
        <f t="shared" si="22"/>
        <v>1061724.673196</v>
      </c>
      <c r="O75" s="21">
        <v>1299523.2000000009</v>
      </c>
      <c r="P75" s="22">
        <v>186377.61734399994</v>
      </c>
      <c r="Q75" s="23">
        <v>121349.51338799998</v>
      </c>
      <c r="R75" s="21">
        <v>1293798.3999999999</v>
      </c>
      <c r="S75" s="22">
        <v>176719.9234559999</v>
      </c>
      <c r="T75" s="23">
        <v>138460.10249799996</v>
      </c>
      <c r="U75" s="21">
        <v>1299016.5999999992</v>
      </c>
      <c r="V75" s="22">
        <v>168560.39401600021</v>
      </c>
      <c r="W75" s="23">
        <v>129829.14979599995</v>
      </c>
      <c r="X75" s="21">
        <v>950197</v>
      </c>
      <c r="Y75" s="22">
        <v>116807.71721000003</v>
      </c>
      <c r="Z75" s="23">
        <v>87899.349484000079</v>
      </c>
      <c r="AA75" s="21">
        <v>1340620.5999999989</v>
      </c>
      <c r="AB75" s="22">
        <v>155646.05166000003</v>
      </c>
      <c r="AC75" s="23">
        <v>111419.28203399992</v>
      </c>
      <c r="AD75" s="21">
        <v>1405611.2</v>
      </c>
      <c r="AE75" s="22">
        <v>158384.27001599997</v>
      </c>
      <c r="AF75" s="23">
        <v>101414.63091199994</v>
      </c>
      <c r="AG75" s="21">
        <v>1447866.8000000017</v>
      </c>
      <c r="AH75" s="22">
        <v>168097.33547999986</v>
      </c>
      <c r="AI75" s="23">
        <v>112503.60355200019</v>
      </c>
      <c r="AJ75" s="21">
        <v>1408198.5999999985</v>
      </c>
      <c r="AK75" s="22">
        <v>168307.89667200009</v>
      </c>
      <c r="AL75" s="23">
        <v>120720.90559800001</v>
      </c>
      <c r="AM75" s="21">
        <v>670912.99999999977</v>
      </c>
      <c r="AN75" s="22">
        <v>80187.521760000018</v>
      </c>
      <c r="AO75" s="23">
        <v>57271.345271999984</v>
      </c>
      <c r="AP75" s="21">
        <v>1158754.5999999989</v>
      </c>
      <c r="AQ75" s="22">
        <v>138494.34979199988</v>
      </c>
      <c r="AR75" s="23">
        <v>94827.46738599996</v>
      </c>
      <c r="AS75" s="21">
        <v>1301013.8</v>
      </c>
      <c r="AT75" s="22">
        <v>155497.16937600027</v>
      </c>
      <c r="AU75" s="23">
        <v>102913.16129600005</v>
      </c>
      <c r="AV75" s="21">
        <v>672486.2000000038</v>
      </c>
      <c r="AW75" s="22">
        <v>84968.631370000512</v>
      </c>
      <c r="AX75" s="23">
        <v>58921.051980000258</v>
      </c>
    </row>
    <row r="76" spans="1:50" x14ac:dyDescent="0.25">
      <c r="A76" s="7">
        <v>71</v>
      </c>
      <c r="B76" s="61" t="s">
        <v>748</v>
      </c>
      <c r="C76" s="55">
        <v>413</v>
      </c>
      <c r="D76" s="91">
        <v>3.5</v>
      </c>
      <c r="E76" s="91" t="s">
        <v>293</v>
      </c>
      <c r="F76" s="74">
        <v>42220</v>
      </c>
      <c r="G76" s="74">
        <v>42220</v>
      </c>
      <c r="H76" s="94" t="s">
        <v>732</v>
      </c>
      <c r="I76" s="70">
        <f t="shared" si="26"/>
        <v>24402041.199999996</v>
      </c>
      <c r="J76" s="18">
        <f t="shared" si="27"/>
        <v>2734573.7234839974</v>
      </c>
      <c r="K76" s="19">
        <f t="shared" si="28"/>
        <v>0.11206331884580205</v>
      </c>
      <c r="L76" s="20">
        <f t="shared" si="29"/>
        <v>1852892.8233280003</v>
      </c>
      <c r="M76" s="133">
        <v>138073.74999999997</v>
      </c>
      <c r="N76" s="130">
        <f t="shared" ref="N76" si="39">L76-M76</f>
        <v>1714819.0733280003</v>
      </c>
      <c r="O76" s="21">
        <v>2137348.4000000004</v>
      </c>
      <c r="P76" s="22">
        <v>281061.31460000004</v>
      </c>
      <c r="Q76" s="23">
        <v>174755.42000400001</v>
      </c>
      <c r="R76" s="21">
        <v>2020397.5999999985</v>
      </c>
      <c r="S76" s="22">
        <v>252145.62047999984</v>
      </c>
      <c r="T76" s="23">
        <v>192282.50429600017</v>
      </c>
      <c r="U76" s="21">
        <v>1936540.4000000011</v>
      </c>
      <c r="V76" s="22">
        <v>228686.05583599987</v>
      </c>
      <c r="W76" s="23">
        <v>170266.44477999999</v>
      </c>
      <c r="X76" s="21">
        <v>2057951.9999999993</v>
      </c>
      <c r="Y76" s="22">
        <v>229214.69375999967</v>
      </c>
      <c r="Z76" s="23">
        <v>166224.11833199993</v>
      </c>
      <c r="AA76" s="21">
        <v>1575028.7999999993</v>
      </c>
      <c r="AB76" s="22">
        <v>164874.014784</v>
      </c>
      <c r="AC76" s="23">
        <v>116219.36157199997</v>
      </c>
      <c r="AD76" s="21">
        <v>2084300.7999999998</v>
      </c>
      <c r="AE76" s="22">
        <v>211202.20006399992</v>
      </c>
      <c r="AF76" s="23">
        <v>127027.71666800007</v>
      </c>
      <c r="AG76" s="21">
        <v>2167113.9999999986</v>
      </c>
      <c r="AH76" s="22">
        <v>226853.49351999917</v>
      </c>
      <c r="AI76" s="23">
        <v>144013.09820800018</v>
      </c>
      <c r="AJ76" s="21">
        <v>1854755.5999999999</v>
      </c>
      <c r="AK76" s="22">
        <v>200369.24746799961</v>
      </c>
      <c r="AL76" s="23">
        <v>137117.95678800001</v>
      </c>
      <c r="AM76" s="21">
        <v>2143076.8000000007</v>
      </c>
      <c r="AN76" s="22">
        <v>231516.58670399975</v>
      </c>
      <c r="AO76" s="23">
        <v>158381.29238800015</v>
      </c>
      <c r="AP76" s="21">
        <v>2178160.8000000003</v>
      </c>
      <c r="AQ76" s="22">
        <v>235306.71122399968</v>
      </c>
      <c r="AR76" s="23">
        <v>151502.74206800002</v>
      </c>
      <c r="AS76" s="21">
        <v>2086287.5999999996</v>
      </c>
      <c r="AT76" s="22">
        <v>225381.64942800006</v>
      </c>
      <c r="AU76" s="23">
        <v>141007.69754800014</v>
      </c>
      <c r="AV76" s="21">
        <v>2161078.3999999994</v>
      </c>
      <c r="AW76" s="22">
        <v>247962.13561599996</v>
      </c>
      <c r="AX76" s="23">
        <v>174094.47067600008</v>
      </c>
    </row>
    <row r="77" spans="1:50" x14ac:dyDescent="0.25">
      <c r="A77" s="7">
        <v>72</v>
      </c>
      <c r="B77" s="61" t="s">
        <v>61</v>
      </c>
      <c r="C77" s="55">
        <v>387</v>
      </c>
      <c r="D77" s="79">
        <v>0.8</v>
      </c>
      <c r="E77" s="79" t="s">
        <v>293</v>
      </c>
      <c r="F77" s="81">
        <v>41983</v>
      </c>
      <c r="G77" s="81">
        <v>41983</v>
      </c>
      <c r="H77" s="96" t="s">
        <v>614</v>
      </c>
      <c r="I77" s="70">
        <f t="shared" si="26"/>
        <v>225918.88000000015</v>
      </c>
      <c r="J77" s="18">
        <f t="shared" si="27"/>
        <v>30844.704686400008</v>
      </c>
      <c r="K77" s="19">
        <f t="shared" si="28"/>
        <v>0.13652999999999993</v>
      </c>
      <c r="L77" s="20">
        <f t="shared" si="29"/>
        <v>23752.675221599984</v>
      </c>
      <c r="M77" s="133">
        <v>3084.47</v>
      </c>
      <c r="N77" s="130">
        <f t="shared" si="22"/>
        <v>20668.205221599983</v>
      </c>
      <c r="O77" s="21">
        <v>0</v>
      </c>
      <c r="P77" s="22">
        <v>0</v>
      </c>
      <c r="Q77" s="23">
        <v>0</v>
      </c>
      <c r="R77" s="21">
        <v>0</v>
      </c>
      <c r="S77" s="22">
        <v>0</v>
      </c>
      <c r="T77" s="23">
        <v>0</v>
      </c>
      <c r="U77" s="21">
        <v>0</v>
      </c>
      <c r="V77" s="22">
        <v>0</v>
      </c>
      <c r="W77" s="23">
        <v>0</v>
      </c>
      <c r="X77" s="21">
        <v>0</v>
      </c>
      <c r="Y77" s="22">
        <v>0</v>
      </c>
      <c r="Z77" s="23">
        <v>0</v>
      </c>
      <c r="AA77" s="21">
        <v>0</v>
      </c>
      <c r="AB77" s="22">
        <v>0</v>
      </c>
      <c r="AC77" s="23">
        <v>0</v>
      </c>
      <c r="AD77" s="21">
        <v>0</v>
      </c>
      <c r="AE77" s="22">
        <v>0</v>
      </c>
      <c r="AF77" s="23">
        <v>0</v>
      </c>
      <c r="AG77" s="21">
        <v>0</v>
      </c>
      <c r="AH77" s="22">
        <v>0</v>
      </c>
      <c r="AI77" s="23">
        <v>0</v>
      </c>
      <c r="AJ77" s="21">
        <v>0</v>
      </c>
      <c r="AK77" s="22">
        <v>0</v>
      </c>
      <c r="AL77" s="23">
        <v>0</v>
      </c>
      <c r="AM77" s="21">
        <v>0</v>
      </c>
      <c r="AN77" s="22">
        <v>0</v>
      </c>
      <c r="AO77" s="23">
        <v>0</v>
      </c>
      <c r="AP77" s="21">
        <v>0</v>
      </c>
      <c r="AQ77" s="22">
        <v>0</v>
      </c>
      <c r="AR77" s="23">
        <v>0</v>
      </c>
      <c r="AS77" s="21">
        <v>0</v>
      </c>
      <c r="AT77" s="22">
        <v>0</v>
      </c>
      <c r="AU77" s="23">
        <v>0</v>
      </c>
      <c r="AV77" s="21">
        <v>225918.88000000015</v>
      </c>
      <c r="AW77" s="22">
        <v>30844.704686400008</v>
      </c>
      <c r="AX77" s="23">
        <v>23752.675221599984</v>
      </c>
    </row>
    <row r="78" spans="1:50" x14ac:dyDescent="0.25">
      <c r="A78" s="7">
        <v>73</v>
      </c>
      <c r="B78" s="61" t="s">
        <v>62</v>
      </c>
      <c r="C78" s="55">
        <v>388</v>
      </c>
      <c r="D78" s="79">
        <v>0.8</v>
      </c>
      <c r="E78" s="79" t="s">
        <v>293</v>
      </c>
      <c r="F78" s="81">
        <v>41996</v>
      </c>
      <c r="G78" s="81">
        <v>41996</v>
      </c>
      <c r="H78" s="96" t="s">
        <v>615</v>
      </c>
      <c r="I78" s="70">
        <f t="shared" si="26"/>
        <v>64029.759999999995</v>
      </c>
      <c r="J78" s="18">
        <f t="shared" si="27"/>
        <v>8741.9831327999982</v>
      </c>
      <c r="K78" s="19">
        <f t="shared" si="28"/>
        <v>0.13652999999999998</v>
      </c>
      <c r="L78" s="20">
        <f t="shared" si="29"/>
        <v>6871.7512287999989</v>
      </c>
      <c r="M78" s="133">
        <v>1663.65</v>
      </c>
      <c r="N78" s="130">
        <f t="shared" si="22"/>
        <v>5208.1012287999984</v>
      </c>
      <c r="O78" s="21">
        <v>0</v>
      </c>
      <c r="P78" s="22">
        <v>0</v>
      </c>
      <c r="Q78" s="23">
        <v>0</v>
      </c>
      <c r="R78" s="21">
        <v>0</v>
      </c>
      <c r="S78" s="22">
        <v>0</v>
      </c>
      <c r="T78" s="23">
        <v>0</v>
      </c>
      <c r="U78" s="21">
        <v>0</v>
      </c>
      <c r="V78" s="22">
        <v>0</v>
      </c>
      <c r="W78" s="23">
        <v>0</v>
      </c>
      <c r="X78" s="21">
        <v>0</v>
      </c>
      <c r="Y78" s="22">
        <v>0</v>
      </c>
      <c r="Z78" s="23">
        <v>0</v>
      </c>
      <c r="AA78" s="21">
        <v>0</v>
      </c>
      <c r="AB78" s="22">
        <v>0</v>
      </c>
      <c r="AC78" s="23">
        <v>0</v>
      </c>
      <c r="AD78" s="21">
        <v>0</v>
      </c>
      <c r="AE78" s="22">
        <v>0</v>
      </c>
      <c r="AF78" s="23">
        <v>0</v>
      </c>
      <c r="AG78" s="21">
        <v>0</v>
      </c>
      <c r="AH78" s="22">
        <v>0</v>
      </c>
      <c r="AI78" s="23">
        <v>0</v>
      </c>
      <c r="AJ78" s="21">
        <v>0</v>
      </c>
      <c r="AK78" s="22">
        <v>0</v>
      </c>
      <c r="AL78" s="23">
        <v>0</v>
      </c>
      <c r="AM78" s="21">
        <v>0</v>
      </c>
      <c r="AN78" s="22">
        <v>0</v>
      </c>
      <c r="AO78" s="23">
        <v>0</v>
      </c>
      <c r="AP78" s="21">
        <v>0</v>
      </c>
      <c r="AQ78" s="22">
        <v>0</v>
      </c>
      <c r="AR78" s="23">
        <v>0</v>
      </c>
      <c r="AS78" s="21">
        <v>0</v>
      </c>
      <c r="AT78" s="22">
        <v>0</v>
      </c>
      <c r="AU78" s="23">
        <v>0</v>
      </c>
      <c r="AV78" s="21">
        <v>64029.759999999995</v>
      </c>
      <c r="AW78" s="22">
        <v>8741.9831327999982</v>
      </c>
      <c r="AX78" s="23">
        <v>6871.7512287999989</v>
      </c>
    </row>
    <row r="79" spans="1:50" x14ac:dyDescent="0.25">
      <c r="A79" s="7">
        <v>74</v>
      </c>
      <c r="B79" s="61" t="s">
        <v>716</v>
      </c>
      <c r="C79" s="55">
        <v>389</v>
      </c>
      <c r="D79" s="79">
        <v>0.8</v>
      </c>
      <c r="E79" s="79" t="s">
        <v>293</v>
      </c>
      <c r="F79" s="81">
        <v>42010</v>
      </c>
      <c r="G79" s="81">
        <v>42010</v>
      </c>
      <c r="H79" s="96" t="s">
        <v>707</v>
      </c>
      <c r="I79" s="70">
        <f t="shared" si="26"/>
        <v>97686.64</v>
      </c>
      <c r="J79" s="18">
        <f t="shared" si="27"/>
        <v>13337.156959200001</v>
      </c>
      <c r="K79" s="19">
        <f t="shared" si="28"/>
        <v>0.13653000000000001</v>
      </c>
      <c r="L79" s="20">
        <f t="shared" si="29"/>
        <v>10633.473191999999</v>
      </c>
      <c r="M79" s="133">
        <v>758.1</v>
      </c>
      <c r="N79" s="130">
        <f t="shared" si="22"/>
        <v>9875.3731919999991</v>
      </c>
      <c r="O79" s="21">
        <v>0</v>
      </c>
      <c r="P79" s="22">
        <v>0</v>
      </c>
      <c r="Q79" s="23">
        <v>0</v>
      </c>
      <c r="R79" s="21">
        <v>0</v>
      </c>
      <c r="S79" s="22">
        <v>0</v>
      </c>
      <c r="T79" s="23">
        <v>0</v>
      </c>
      <c r="U79" s="21">
        <v>0</v>
      </c>
      <c r="V79" s="22">
        <v>0</v>
      </c>
      <c r="W79" s="23">
        <v>0</v>
      </c>
      <c r="X79" s="21">
        <v>0</v>
      </c>
      <c r="Y79" s="22">
        <v>0</v>
      </c>
      <c r="Z79" s="23">
        <v>0</v>
      </c>
      <c r="AA79" s="21">
        <v>0</v>
      </c>
      <c r="AB79" s="22">
        <v>0</v>
      </c>
      <c r="AC79" s="23">
        <v>0</v>
      </c>
      <c r="AD79" s="21">
        <v>0</v>
      </c>
      <c r="AE79" s="22">
        <v>0</v>
      </c>
      <c r="AF79" s="23">
        <v>0</v>
      </c>
      <c r="AG79" s="21">
        <v>0</v>
      </c>
      <c r="AH79" s="22">
        <v>0</v>
      </c>
      <c r="AI79" s="23">
        <v>0</v>
      </c>
      <c r="AJ79" s="21">
        <v>0</v>
      </c>
      <c r="AK79" s="22">
        <v>0</v>
      </c>
      <c r="AL79" s="23">
        <v>0</v>
      </c>
      <c r="AM79" s="21">
        <v>0</v>
      </c>
      <c r="AN79" s="22">
        <v>0</v>
      </c>
      <c r="AO79" s="23">
        <v>0</v>
      </c>
      <c r="AP79" s="21">
        <v>0</v>
      </c>
      <c r="AQ79" s="22">
        <v>0</v>
      </c>
      <c r="AR79" s="23">
        <v>0</v>
      </c>
      <c r="AS79" s="21">
        <v>0</v>
      </c>
      <c r="AT79" s="22">
        <v>0</v>
      </c>
      <c r="AU79" s="23">
        <v>0</v>
      </c>
      <c r="AV79" s="21">
        <v>97686.64</v>
      </c>
      <c r="AW79" s="22">
        <v>13337.156959200001</v>
      </c>
      <c r="AX79" s="23">
        <v>10633.473191999999</v>
      </c>
    </row>
    <row r="80" spans="1:50" s="172" customFormat="1" x14ac:dyDescent="0.25">
      <c r="A80" s="169">
        <v>75</v>
      </c>
      <c r="B80" s="170" t="s">
        <v>753</v>
      </c>
      <c r="C80" s="171">
        <v>402</v>
      </c>
      <c r="D80" s="173">
        <v>0.15</v>
      </c>
      <c r="E80" s="173" t="s">
        <v>293</v>
      </c>
      <c r="F80" s="174">
        <v>42156</v>
      </c>
      <c r="G80" s="174">
        <v>42719</v>
      </c>
      <c r="H80" s="175" t="s">
        <v>757</v>
      </c>
      <c r="I80" s="70">
        <f t="shared" ref="I80" si="40">O80+R80+U80+X80+AA80+AD80+AG80+AJ80+AM80+AP80+AS80+AV80</f>
        <v>36602.349000000002</v>
      </c>
      <c r="J80" s="18">
        <f t="shared" ref="J80" si="41">P80+S80+V80+Y80+AB80+AE80+AH80+AK80+AN80+AQ80+AT80+AW80</f>
        <v>5738.8822997099951</v>
      </c>
      <c r="K80" s="19">
        <f t="shared" ref="K80" si="42">J80/I80</f>
        <v>0.15678999999999985</v>
      </c>
      <c r="L80" s="20">
        <f t="shared" ref="L80" si="43">Q80+T80+W80+Z80+AC80+AF80+AI80+AL80+AO80+AR80+AU80+AX80</f>
        <v>4644.361150236</v>
      </c>
      <c r="M80" s="133">
        <v>573.89</v>
      </c>
      <c r="N80" s="130">
        <f t="shared" ref="N80" si="44">L80-M80</f>
        <v>4070.4711502360001</v>
      </c>
      <c r="O80" s="166">
        <v>0</v>
      </c>
      <c r="P80" s="167">
        <v>0</v>
      </c>
      <c r="Q80" s="168">
        <v>0</v>
      </c>
      <c r="R80" s="166">
        <v>0</v>
      </c>
      <c r="S80" s="167">
        <v>0</v>
      </c>
      <c r="T80" s="168">
        <v>0</v>
      </c>
      <c r="U80" s="166">
        <v>0</v>
      </c>
      <c r="V80" s="167">
        <v>0</v>
      </c>
      <c r="W80" s="168">
        <v>0</v>
      </c>
      <c r="X80" s="166">
        <v>0</v>
      </c>
      <c r="Y80" s="167">
        <v>0</v>
      </c>
      <c r="Z80" s="168">
        <v>0</v>
      </c>
      <c r="AA80" s="166">
        <v>0</v>
      </c>
      <c r="AB80" s="167">
        <v>0</v>
      </c>
      <c r="AC80" s="168">
        <v>0</v>
      </c>
      <c r="AD80" s="166">
        <v>0</v>
      </c>
      <c r="AE80" s="167">
        <v>0</v>
      </c>
      <c r="AF80" s="168">
        <v>0</v>
      </c>
      <c r="AG80" s="166">
        <v>0</v>
      </c>
      <c r="AH80" s="167">
        <v>0</v>
      </c>
      <c r="AI80" s="168">
        <v>0</v>
      </c>
      <c r="AJ80" s="166">
        <v>0</v>
      </c>
      <c r="AK80" s="167">
        <v>0</v>
      </c>
      <c r="AL80" s="168">
        <v>0</v>
      </c>
      <c r="AM80" s="166">
        <v>0</v>
      </c>
      <c r="AN80" s="167">
        <v>0</v>
      </c>
      <c r="AO80" s="168">
        <v>0</v>
      </c>
      <c r="AP80" s="166">
        <v>0</v>
      </c>
      <c r="AQ80" s="167">
        <v>0</v>
      </c>
      <c r="AR80" s="168">
        <v>0</v>
      </c>
      <c r="AS80" s="166">
        <v>0</v>
      </c>
      <c r="AT80" s="167">
        <v>0</v>
      </c>
      <c r="AU80" s="168">
        <v>0</v>
      </c>
      <c r="AV80" s="166">
        <v>36602.349000000002</v>
      </c>
      <c r="AW80" s="167">
        <v>5738.8822997099951</v>
      </c>
      <c r="AX80" s="168">
        <v>4644.361150236</v>
      </c>
    </row>
    <row r="81" spans="1:50" x14ac:dyDescent="0.25">
      <c r="A81" s="7">
        <v>76</v>
      </c>
      <c r="B81" s="61" t="s">
        <v>742</v>
      </c>
      <c r="C81" s="55">
        <v>132</v>
      </c>
      <c r="D81" s="91">
        <v>6.492</v>
      </c>
      <c r="E81" s="91" t="s">
        <v>368</v>
      </c>
      <c r="F81" s="74">
        <v>41059</v>
      </c>
      <c r="G81" s="74">
        <v>41059</v>
      </c>
      <c r="H81" s="94" t="s">
        <v>415</v>
      </c>
      <c r="I81" s="70">
        <f t="shared" si="26"/>
        <v>51999999.519999959</v>
      </c>
      <c r="J81" s="18">
        <f t="shared" si="27"/>
        <v>5010275.1224113973</v>
      </c>
      <c r="K81" s="19">
        <f t="shared" si="28"/>
        <v>9.6351445551155671E-2</v>
      </c>
      <c r="L81" s="20">
        <f t="shared" si="29"/>
        <v>3122966.1691399952</v>
      </c>
      <c r="M81" s="133">
        <v>501027.52</v>
      </c>
      <c r="N81" s="130">
        <f t="shared" si="22"/>
        <v>2621938.6491399952</v>
      </c>
      <c r="O81" s="21">
        <v>4802480.7000000011</v>
      </c>
      <c r="P81" s="22">
        <v>536004.87092700077</v>
      </c>
      <c r="Q81" s="23">
        <v>295975.03480799997</v>
      </c>
      <c r="R81" s="21">
        <v>4497960.9000000013</v>
      </c>
      <c r="S81" s="22">
        <v>478133.24367000029</v>
      </c>
      <c r="T81" s="23">
        <v>344741.65074299992</v>
      </c>
      <c r="U81" s="21">
        <v>4778434.7999999942</v>
      </c>
      <c r="V81" s="22">
        <v>482526.34610399971</v>
      </c>
      <c r="W81" s="23">
        <v>339745.18276799988</v>
      </c>
      <c r="X81" s="21">
        <v>4646966.0999999987</v>
      </c>
      <c r="Y81" s="22">
        <v>444575.24678700021</v>
      </c>
      <c r="Z81" s="23">
        <v>301927.21891799994</v>
      </c>
      <c r="AA81" s="21">
        <v>4677203.3399999989</v>
      </c>
      <c r="AB81" s="22">
        <v>422585.32176899974</v>
      </c>
      <c r="AC81" s="23">
        <v>270621.13698900002</v>
      </c>
      <c r="AD81" s="21">
        <v>2843786.9999999986</v>
      </c>
      <c r="AE81" s="22">
        <v>249371.68203000008</v>
      </c>
      <c r="AF81" s="23">
        <v>125668.02234900001</v>
      </c>
      <c r="AG81" s="21">
        <v>4674705.0000000037</v>
      </c>
      <c r="AH81" s="22">
        <v>422359.59675000003</v>
      </c>
      <c r="AI81" s="23">
        <v>243941.36996100025</v>
      </c>
      <c r="AJ81" s="21">
        <v>4801897.8000000026</v>
      </c>
      <c r="AK81" s="22">
        <v>446624.51437800052</v>
      </c>
      <c r="AL81" s="23">
        <v>284524.70383499982</v>
      </c>
      <c r="AM81" s="21">
        <v>4634913.3000000035</v>
      </c>
      <c r="AN81" s="22">
        <v>431093.28603300027</v>
      </c>
      <c r="AO81" s="23">
        <v>273583.20195899979</v>
      </c>
      <c r="AP81" s="21">
        <v>4631757.0000000019</v>
      </c>
      <c r="AQ81" s="22">
        <v>430799.71856999968</v>
      </c>
      <c r="AR81" s="23">
        <v>253600.55011499982</v>
      </c>
      <c r="AS81" s="21">
        <v>4338635.3999999976</v>
      </c>
      <c r="AT81" s="22">
        <v>403536.47855399991</v>
      </c>
      <c r="AU81" s="23">
        <v>227253.50852700003</v>
      </c>
      <c r="AV81" s="21">
        <v>2671258.1799999531</v>
      </c>
      <c r="AW81" s="22">
        <v>262664.81683939532</v>
      </c>
      <c r="AX81" s="23">
        <v>161384.58816799588</v>
      </c>
    </row>
    <row r="82" spans="1:50" x14ac:dyDescent="0.25">
      <c r="A82" s="7">
        <v>77</v>
      </c>
      <c r="B82" s="61" t="s">
        <v>63</v>
      </c>
      <c r="C82" s="55">
        <v>383</v>
      </c>
      <c r="D82" s="79">
        <v>3.99</v>
      </c>
      <c r="E82" s="79" t="s">
        <v>293</v>
      </c>
      <c r="F82" s="81">
        <v>41919</v>
      </c>
      <c r="G82" s="81">
        <v>41919</v>
      </c>
      <c r="H82" s="96" t="s">
        <v>616</v>
      </c>
      <c r="I82" s="70">
        <f t="shared" si="26"/>
        <v>30999960.000000034</v>
      </c>
      <c r="J82" s="18">
        <f t="shared" si="27"/>
        <v>3435926.7459090031</v>
      </c>
      <c r="K82" s="19">
        <f t="shared" si="28"/>
        <v>0.11083648965705115</v>
      </c>
      <c r="L82" s="20">
        <f t="shared" si="29"/>
        <v>2309629.8533280035</v>
      </c>
      <c r="M82" s="133">
        <v>343592.66999999993</v>
      </c>
      <c r="N82" s="130">
        <f t="shared" si="22"/>
        <v>1966037.1833280036</v>
      </c>
      <c r="O82" s="21">
        <v>2718360.3000000007</v>
      </c>
      <c r="P82" s="22">
        <v>354175.16348699969</v>
      </c>
      <c r="Q82" s="23">
        <v>218099.67384000006</v>
      </c>
      <c r="R82" s="21">
        <v>2548931.4000000004</v>
      </c>
      <c r="S82" s="22">
        <v>315149.87829599943</v>
      </c>
      <c r="T82" s="23">
        <v>239555.68286400023</v>
      </c>
      <c r="U82" s="21">
        <v>2722764.0000000005</v>
      </c>
      <c r="V82" s="22">
        <v>318563.38800000027</v>
      </c>
      <c r="W82" s="23">
        <v>237257.30619300029</v>
      </c>
      <c r="X82" s="21">
        <v>1902833.6999999997</v>
      </c>
      <c r="Y82" s="22">
        <v>209996.72713200012</v>
      </c>
      <c r="Z82" s="23">
        <v>151507.31147399984</v>
      </c>
      <c r="AA82" s="21">
        <v>2743601.4000000041</v>
      </c>
      <c r="AB82" s="22">
        <v>284538.90119399998</v>
      </c>
      <c r="AC82" s="23">
        <v>194928.46853099993</v>
      </c>
      <c r="AD82" s="21">
        <v>2589722.9999999995</v>
      </c>
      <c r="AE82" s="22">
        <v>259982.29197000011</v>
      </c>
      <c r="AF82" s="23">
        <v>154648.3413629999</v>
      </c>
      <c r="AG82" s="21">
        <v>2751469.8000000017</v>
      </c>
      <c r="AH82" s="22">
        <v>285354.93295800028</v>
      </c>
      <c r="AI82" s="23">
        <v>179942.87063699984</v>
      </c>
      <c r="AJ82" s="21">
        <v>2743687.2000000007</v>
      </c>
      <c r="AK82" s="22">
        <v>293656.84101600008</v>
      </c>
      <c r="AL82" s="23">
        <v>201132.43567499996</v>
      </c>
      <c r="AM82" s="21">
        <v>2671966.7999999993</v>
      </c>
      <c r="AN82" s="22">
        <v>285980.60660400026</v>
      </c>
      <c r="AO82" s="23">
        <v>195051.22599600005</v>
      </c>
      <c r="AP82" s="21">
        <v>2772530.7000000016</v>
      </c>
      <c r="AQ82" s="22">
        <v>296743.96082099964</v>
      </c>
      <c r="AR82" s="23">
        <v>190117.04268600006</v>
      </c>
      <c r="AS82" s="21">
        <v>2669998.4999999981</v>
      </c>
      <c r="AT82" s="22">
        <v>285769.9394550001</v>
      </c>
      <c r="AU82" s="23">
        <v>177677.22577800002</v>
      </c>
      <c r="AV82" s="21">
        <v>2164093.2000000295</v>
      </c>
      <c r="AW82" s="22">
        <v>246014.11497600318</v>
      </c>
      <c r="AX82" s="23">
        <v>169712.26829100284</v>
      </c>
    </row>
    <row r="83" spans="1:50" x14ac:dyDescent="0.25">
      <c r="A83" s="7">
        <v>78</v>
      </c>
      <c r="B83" s="61" t="s">
        <v>64</v>
      </c>
      <c r="C83" s="55">
        <v>375</v>
      </c>
      <c r="D83" s="79">
        <v>0.5</v>
      </c>
      <c r="E83" s="79" t="s">
        <v>293</v>
      </c>
      <c r="F83" s="81">
        <v>41803</v>
      </c>
      <c r="G83" s="81">
        <v>41803</v>
      </c>
      <c r="H83" s="96" t="s">
        <v>617</v>
      </c>
      <c r="I83" s="70">
        <f t="shared" si="26"/>
        <v>2413443.0800000005</v>
      </c>
      <c r="J83" s="18">
        <f t="shared" si="27"/>
        <v>326364.46022799995</v>
      </c>
      <c r="K83" s="19">
        <f t="shared" si="28"/>
        <v>0.13522774285938408</v>
      </c>
      <c r="L83" s="20">
        <f t="shared" si="29"/>
        <v>238944.41644199999</v>
      </c>
      <c r="M83" s="133">
        <v>16318.239999999998</v>
      </c>
      <c r="N83" s="130">
        <f t="shared" si="22"/>
        <v>222626.176442</v>
      </c>
      <c r="O83" s="21">
        <v>216632.72000000018</v>
      </c>
      <c r="P83" s="22">
        <v>34013.503367199955</v>
      </c>
      <c r="Q83" s="23">
        <v>23256.707011999992</v>
      </c>
      <c r="R83" s="21">
        <v>206676.52000000008</v>
      </c>
      <c r="S83" s="22">
        <v>30904.340035599984</v>
      </c>
      <c r="T83" s="23">
        <v>24773.821738000002</v>
      </c>
      <c r="U83" s="21">
        <v>233734.67999999985</v>
      </c>
      <c r="V83" s="22">
        <v>33202.011293999989</v>
      </c>
      <c r="W83" s="23">
        <v>26206.812687600028</v>
      </c>
      <c r="X83" s="21">
        <v>231132.52000000005</v>
      </c>
      <c r="Y83" s="22">
        <v>31105.814541600004</v>
      </c>
      <c r="Z83" s="23">
        <v>23984.502429599994</v>
      </c>
      <c r="AA83" s="21">
        <v>220956.48000000027</v>
      </c>
      <c r="AB83" s="22">
        <v>28083.568608000009</v>
      </c>
      <c r="AC83" s="23">
        <v>20935.150961200019</v>
      </c>
      <c r="AD83" s="21">
        <v>220586.40000000005</v>
      </c>
      <c r="AE83" s="22">
        <v>27211.538304000016</v>
      </c>
      <c r="AF83" s="23">
        <v>18074.485113599992</v>
      </c>
      <c r="AG83" s="21">
        <v>222614.91999999978</v>
      </c>
      <c r="AH83" s="22">
        <v>28294.356331999981</v>
      </c>
      <c r="AI83" s="23">
        <v>19534.263708799986</v>
      </c>
      <c r="AJ83" s="21">
        <v>185531.7600000001</v>
      </c>
      <c r="AK83" s="22">
        <v>24274.975478400011</v>
      </c>
      <c r="AL83" s="23">
        <v>17960.462041200004</v>
      </c>
      <c r="AM83" s="21">
        <v>197411.63999999981</v>
      </c>
      <c r="AN83" s="22">
        <v>25829.338977599993</v>
      </c>
      <c r="AO83" s="23">
        <v>19086.058349599978</v>
      </c>
      <c r="AP83" s="21">
        <v>194253.15999999997</v>
      </c>
      <c r="AQ83" s="22">
        <v>25416.083454399995</v>
      </c>
      <c r="AR83" s="23">
        <v>17886.708192800004</v>
      </c>
      <c r="AS83" s="21">
        <v>166018.28000000014</v>
      </c>
      <c r="AT83" s="22">
        <v>21721.83175519999</v>
      </c>
      <c r="AU83" s="23">
        <v>14956.731952000002</v>
      </c>
      <c r="AV83" s="21">
        <v>117893.99999999997</v>
      </c>
      <c r="AW83" s="22">
        <v>16307.098080000002</v>
      </c>
      <c r="AX83" s="23">
        <v>12288.712255600009</v>
      </c>
    </row>
    <row r="84" spans="1:50" x14ac:dyDescent="0.25">
      <c r="A84" s="7">
        <v>79</v>
      </c>
      <c r="B84" s="61" t="s">
        <v>712</v>
      </c>
      <c r="C84" s="55">
        <v>392</v>
      </c>
      <c r="D84" s="79">
        <v>0.1</v>
      </c>
      <c r="E84" s="79" t="s">
        <v>293</v>
      </c>
      <c r="F84" s="81">
        <v>42003</v>
      </c>
      <c r="G84" s="81">
        <v>42003</v>
      </c>
      <c r="H84" s="96" t="s">
        <v>711</v>
      </c>
      <c r="I84" s="70">
        <f t="shared" si="26"/>
        <v>2976.2560000000085</v>
      </c>
      <c r="J84" s="18">
        <f t="shared" si="27"/>
        <v>498.43760839199831</v>
      </c>
      <c r="K84" s="19">
        <f t="shared" si="28"/>
        <v>0.16747134937048322</v>
      </c>
      <c r="L84" s="20">
        <f t="shared" si="29"/>
        <v>381.63716650800001</v>
      </c>
      <c r="M84" s="133">
        <v>24.93</v>
      </c>
      <c r="N84" s="130">
        <f t="shared" si="22"/>
        <v>356.707166508</v>
      </c>
      <c r="O84" s="21">
        <v>769.29199999999992</v>
      </c>
      <c r="P84" s="22">
        <v>136.91089724000003</v>
      </c>
      <c r="Q84" s="23">
        <v>88.777404259999997</v>
      </c>
      <c r="R84" s="21">
        <v>1018.6604000000023</v>
      </c>
      <c r="S84" s="22">
        <v>172.66293779999975</v>
      </c>
      <c r="T84" s="23">
        <v>141.64312661600005</v>
      </c>
      <c r="U84" s="21">
        <v>896.21960000000126</v>
      </c>
      <c r="V84" s="22">
        <v>144.30927999199966</v>
      </c>
      <c r="W84" s="23">
        <v>116.28097225199996</v>
      </c>
      <c r="X84" s="21">
        <v>292.08400000000552</v>
      </c>
      <c r="Y84" s="22">
        <v>44.554493359998894</v>
      </c>
      <c r="Z84" s="23">
        <v>34.935663380000008</v>
      </c>
      <c r="AA84" s="21">
        <v>0</v>
      </c>
      <c r="AB84" s="22">
        <v>0</v>
      </c>
      <c r="AC84" s="23">
        <v>0</v>
      </c>
      <c r="AD84" s="21">
        <v>0</v>
      </c>
      <c r="AE84" s="22">
        <v>0</v>
      </c>
      <c r="AF84" s="23">
        <v>0</v>
      </c>
      <c r="AG84" s="21">
        <v>0</v>
      </c>
      <c r="AH84" s="22">
        <v>0</v>
      </c>
      <c r="AI84" s="23">
        <v>0</v>
      </c>
      <c r="AJ84" s="21">
        <v>0</v>
      </c>
      <c r="AK84" s="22">
        <v>0</v>
      </c>
      <c r="AL84" s="23">
        <v>0</v>
      </c>
      <c r="AM84" s="21">
        <v>0</v>
      </c>
      <c r="AN84" s="22">
        <v>0</v>
      </c>
      <c r="AO84" s="23">
        <v>0</v>
      </c>
      <c r="AP84" s="21">
        <v>0</v>
      </c>
      <c r="AQ84" s="22">
        <v>0</v>
      </c>
      <c r="AR84" s="23">
        <v>0</v>
      </c>
      <c r="AS84" s="21">
        <v>0</v>
      </c>
      <c r="AT84" s="22">
        <v>0</v>
      </c>
      <c r="AU84" s="23">
        <v>0</v>
      </c>
      <c r="AV84" s="21">
        <v>0</v>
      </c>
      <c r="AW84" s="22">
        <v>0</v>
      </c>
      <c r="AX84" s="23">
        <v>0</v>
      </c>
    </row>
    <row r="85" spans="1:50" x14ac:dyDescent="0.25">
      <c r="A85" s="7">
        <v>80</v>
      </c>
      <c r="B85" s="61" t="s">
        <v>717</v>
      </c>
      <c r="C85" s="55">
        <v>404</v>
      </c>
      <c r="D85" s="79">
        <v>4.4999999999999998E-2</v>
      </c>
      <c r="E85" s="79" t="s">
        <v>293</v>
      </c>
      <c r="F85" s="81">
        <v>42143</v>
      </c>
      <c r="G85" s="81">
        <v>42143</v>
      </c>
      <c r="H85" s="96" t="s">
        <v>715</v>
      </c>
      <c r="I85" s="70">
        <f t="shared" si="26"/>
        <v>0</v>
      </c>
      <c r="J85" s="18">
        <f t="shared" si="27"/>
        <v>0</v>
      </c>
      <c r="K85" s="19" t="e">
        <f t="shared" si="28"/>
        <v>#DIV/0!</v>
      </c>
      <c r="L85" s="20">
        <f t="shared" si="29"/>
        <v>0</v>
      </c>
      <c r="M85" s="133">
        <v>0</v>
      </c>
      <c r="N85" s="130">
        <f t="shared" si="22"/>
        <v>0</v>
      </c>
      <c r="O85" s="21">
        <v>0</v>
      </c>
      <c r="P85" s="22">
        <v>0</v>
      </c>
      <c r="Q85" s="23">
        <v>0</v>
      </c>
      <c r="R85" s="21">
        <v>0</v>
      </c>
      <c r="S85" s="22">
        <v>0</v>
      </c>
      <c r="T85" s="23">
        <v>0</v>
      </c>
      <c r="U85" s="21">
        <v>0</v>
      </c>
      <c r="V85" s="22">
        <v>0</v>
      </c>
      <c r="W85" s="23">
        <v>0</v>
      </c>
      <c r="X85" s="21">
        <v>0</v>
      </c>
      <c r="Y85" s="22">
        <v>0</v>
      </c>
      <c r="Z85" s="23">
        <v>0</v>
      </c>
      <c r="AA85" s="21">
        <v>0</v>
      </c>
      <c r="AB85" s="22">
        <v>0</v>
      </c>
      <c r="AC85" s="23">
        <v>0</v>
      </c>
      <c r="AD85" s="21">
        <v>0</v>
      </c>
      <c r="AE85" s="22">
        <v>0</v>
      </c>
      <c r="AF85" s="23">
        <v>0</v>
      </c>
      <c r="AG85" s="21">
        <v>0</v>
      </c>
      <c r="AH85" s="22">
        <v>0</v>
      </c>
      <c r="AI85" s="23">
        <v>0</v>
      </c>
      <c r="AJ85" s="21">
        <v>0</v>
      </c>
      <c r="AK85" s="22">
        <v>0</v>
      </c>
      <c r="AL85" s="23">
        <v>0</v>
      </c>
      <c r="AM85" s="21">
        <v>0</v>
      </c>
      <c r="AN85" s="22">
        <v>0</v>
      </c>
      <c r="AO85" s="23">
        <v>0</v>
      </c>
      <c r="AP85" s="21">
        <v>0</v>
      </c>
      <c r="AQ85" s="22">
        <v>0</v>
      </c>
      <c r="AR85" s="23">
        <v>0</v>
      </c>
      <c r="AS85" s="21">
        <v>0</v>
      </c>
      <c r="AT85" s="22">
        <v>0</v>
      </c>
      <c r="AU85" s="23">
        <v>0</v>
      </c>
      <c r="AV85" s="21">
        <v>0</v>
      </c>
      <c r="AW85" s="22">
        <v>0</v>
      </c>
      <c r="AX85" s="23">
        <v>0</v>
      </c>
    </row>
    <row r="86" spans="1:50" x14ac:dyDescent="0.25">
      <c r="A86" s="7">
        <v>81</v>
      </c>
      <c r="B86" s="61" t="s">
        <v>65</v>
      </c>
      <c r="C86" s="55">
        <v>386</v>
      </c>
      <c r="D86" s="79">
        <v>3.99</v>
      </c>
      <c r="E86" s="79" t="s">
        <v>293</v>
      </c>
      <c r="F86" s="81">
        <v>41969</v>
      </c>
      <c r="G86" s="81">
        <v>41969</v>
      </c>
      <c r="H86" s="96" t="s">
        <v>618</v>
      </c>
      <c r="I86" s="70">
        <f t="shared" si="26"/>
        <v>30015444.600000005</v>
      </c>
      <c r="J86" s="18">
        <f t="shared" si="27"/>
        <v>3326998.5404220005</v>
      </c>
      <c r="K86" s="19">
        <f t="shared" si="28"/>
        <v>0.11084288721220541</v>
      </c>
      <c r="L86" s="20">
        <f t="shared" si="29"/>
        <v>2233302.2203590004</v>
      </c>
      <c r="M86" s="133">
        <v>332699.88</v>
      </c>
      <c r="N86" s="130">
        <f t="shared" si="22"/>
        <v>1900602.3403590005</v>
      </c>
      <c r="O86" s="21">
        <v>2627266.5</v>
      </c>
      <c r="P86" s="22">
        <v>342306.55228499987</v>
      </c>
      <c r="Q86" s="23">
        <v>210821.03894100015</v>
      </c>
      <c r="R86" s="21">
        <v>2351200.5000000019</v>
      </c>
      <c r="S86" s="22">
        <v>290702.42981999955</v>
      </c>
      <c r="T86" s="23">
        <v>221817.10365599999</v>
      </c>
      <c r="U86" s="21">
        <v>2705435.4000000032</v>
      </c>
      <c r="V86" s="22">
        <v>316535.94180000055</v>
      </c>
      <c r="W86" s="23">
        <v>235795.61203200009</v>
      </c>
      <c r="X86" s="21">
        <v>1141701.3000000005</v>
      </c>
      <c r="Y86" s="22">
        <v>125998.15546800007</v>
      </c>
      <c r="Z86" s="23">
        <v>90746.786087999877</v>
      </c>
      <c r="AA86" s="21">
        <v>2485833.3000000017</v>
      </c>
      <c r="AB86" s="22">
        <v>257805.77154300004</v>
      </c>
      <c r="AC86" s="23">
        <v>175013.15895899988</v>
      </c>
      <c r="AD86" s="21">
        <v>2596311.8999999966</v>
      </c>
      <c r="AE86" s="22">
        <v>260643.7516410003</v>
      </c>
      <c r="AF86" s="23">
        <v>154591.39971600004</v>
      </c>
      <c r="AG86" s="21">
        <v>2701159.8000000012</v>
      </c>
      <c r="AH86" s="22">
        <v>280137.28285800049</v>
      </c>
      <c r="AI86" s="23">
        <v>176582.81383800003</v>
      </c>
      <c r="AJ86" s="21">
        <v>2622652.2000000007</v>
      </c>
      <c r="AK86" s="22">
        <v>280702.46496600017</v>
      </c>
      <c r="AL86" s="23">
        <v>192573.24747599996</v>
      </c>
      <c r="AM86" s="21">
        <v>2657819.0999999987</v>
      </c>
      <c r="AN86" s="22">
        <v>284466.37827299978</v>
      </c>
      <c r="AO86" s="23">
        <v>194089.46236799995</v>
      </c>
      <c r="AP86" s="21">
        <v>2768801.4000000022</v>
      </c>
      <c r="AQ86" s="22">
        <v>296344.81384199968</v>
      </c>
      <c r="AR86" s="23">
        <v>189868.92184200016</v>
      </c>
      <c r="AS86" s="21">
        <v>2655440.9999999995</v>
      </c>
      <c r="AT86" s="22">
        <v>284211.85022999981</v>
      </c>
      <c r="AU86" s="23">
        <v>176679.12087300004</v>
      </c>
      <c r="AV86" s="21">
        <v>2701822.1999999997</v>
      </c>
      <c r="AW86" s="22">
        <v>307143.14769600017</v>
      </c>
      <c r="AX86" s="23">
        <v>214723.55457000015</v>
      </c>
    </row>
    <row r="87" spans="1:50" x14ac:dyDescent="0.25">
      <c r="A87" s="7">
        <v>82</v>
      </c>
      <c r="B87" s="61" t="s">
        <v>66</v>
      </c>
      <c r="C87" s="55">
        <v>384</v>
      </c>
      <c r="D87" s="79">
        <v>1</v>
      </c>
      <c r="E87" s="79" t="s">
        <v>293</v>
      </c>
      <c r="F87" s="81">
        <v>41885</v>
      </c>
      <c r="G87" s="81">
        <v>41941</v>
      </c>
      <c r="H87" s="96" t="s">
        <v>619</v>
      </c>
      <c r="I87" s="70">
        <f t="shared" si="26"/>
        <v>286800.10000000003</v>
      </c>
      <c r="J87" s="18">
        <f t="shared" si="27"/>
        <v>36802.998621000013</v>
      </c>
      <c r="K87" s="19">
        <f t="shared" si="28"/>
        <v>0.12832282353109364</v>
      </c>
      <c r="L87" s="20">
        <f t="shared" si="29"/>
        <v>27387.128547999993</v>
      </c>
      <c r="M87" s="133">
        <v>1840.16</v>
      </c>
      <c r="N87" s="130">
        <f t="shared" si="22"/>
        <v>25546.968547999993</v>
      </c>
      <c r="O87" s="21">
        <v>0</v>
      </c>
      <c r="P87" s="22">
        <v>0</v>
      </c>
      <c r="Q87" s="23">
        <v>0</v>
      </c>
      <c r="R87" s="21">
        <v>43420.700000000019</v>
      </c>
      <c r="S87" s="22">
        <v>6307.2908819999993</v>
      </c>
      <c r="T87" s="23">
        <v>5186.0537809999978</v>
      </c>
      <c r="U87" s="21">
        <v>54842.9</v>
      </c>
      <c r="V87" s="22">
        <v>7568.3202000000001</v>
      </c>
      <c r="W87" s="23">
        <v>5905.6039200000023</v>
      </c>
      <c r="X87" s="21">
        <v>25101.9</v>
      </c>
      <c r="Y87" s="22">
        <v>3281.5713869999995</v>
      </c>
      <c r="Z87" s="23">
        <v>2420.6865730000009</v>
      </c>
      <c r="AA87" s="21">
        <v>14016.300000000001</v>
      </c>
      <c r="AB87" s="22">
        <v>1730.5925610000004</v>
      </c>
      <c r="AC87" s="23">
        <v>1331.7847670000001</v>
      </c>
      <c r="AD87" s="21">
        <v>146957.00000000006</v>
      </c>
      <c r="AE87" s="22">
        <v>17611.326880000011</v>
      </c>
      <c r="AF87" s="23">
        <v>12336.962887999995</v>
      </c>
      <c r="AG87" s="21">
        <v>2461.2999999999997</v>
      </c>
      <c r="AH87" s="22">
        <v>303.89671099999998</v>
      </c>
      <c r="AI87" s="23">
        <v>206.036619</v>
      </c>
      <c r="AJ87" s="21">
        <v>0</v>
      </c>
      <c r="AK87" s="22">
        <v>0</v>
      </c>
      <c r="AL87" s="23">
        <v>0</v>
      </c>
      <c r="AM87" s="21">
        <v>0</v>
      </c>
      <c r="AN87" s="22">
        <v>0</v>
      </c>
      <c r="AO87" s="23">
        <v>0</v>
      </c>
      <c r="AP87" s="21">
        <v>0</v>
      </c>
      <c r="AQ87" s="22">
        <v>0</v>
      </c>
      <c r="AR87" s="23">
        <v>0</v>
      </c>
      <c r="AS87" s="21">
        <v>0</v>
      </c>
      <c r="AT87" s="22">
        <v>0</v>
      </c>
      <c r="AU87" s="23">
        <v>0</v>
      </c>
      <c r="AV87" s="21">
        <v>0</v>
      </c>
      <c r="AW87" s="22">
        <v>0</v>
      </c>
      <c r="AX87" s="23">
        <v>0</v>
      </c>
    </row>
    <row r="88" spans="1:50" x14ac:dyDescent="0.25">
      <c r="A88" s="7">
        <v>83</v>
      </c>
      <c r="B88" s="61" t="s">
        <v>67</v>
      </c>
      <c r="C88" s="55">
        <v>157</v>
      </c>
      <c r="D88" s="91">
        <v>0.6</v>
      </c>
      <c r="E88" s="91" t="s">
        <v>368</v>
      </c>
      <c r="F88" s="74">
        <v>36893</v>
      </c>
      <c r="G88" s="74">
        <v>39417</v>
      </c>
      <c r="H88" s="94" t="s">
        <v>416</v>
      </c>
      <c r="I88" s="70">
        <f t="shared" si="26"/>
        <v>1330779.9944639993</v>
      </c>
      <c r="J88" s="18">
        <f t="shared" si="27"/>
        <v>143495.16094422227</v>
      </c>
      <c r="K88" s="19">
        <f t="shared" si="28"/>
        <v>0.10782786151066096</v>
      </c>
      <c r="L88" s="20">
        <f t="shared" si="29"/>
        <v>93683.953347398041</v>
      </c>
      <c r="M88" s="133">
        <v>7174.7599999999993</v>
      </c>
      <c r="N88" s="130">
        <f t="shared" si="22"/>
        <v>86509.193347398046</v>
      </c>
      <c r="O88" s="21">
        <v>246547.28192000004</v>
      </c>
      <c r="P88" s="22">
        <v>29247.904054169619</v>
      </c>
      <c r="Q88" s="23">
        <v>16485.769725992639</v>
      </c>
      <c r="R88" s="21">
        <v>244980.50521600022</v>
      </c>
      <c r="S88" s="22">
        <v>27677.897479303658</v>
      </c>
      <c r="T88" s="23">
        <v>20364.741655098875</v>
      </c>
      <c r="U88" s="21">
        <v>263724.85654399986</v>
      </c>
      <c r="V88" s="22">
        <v>28305.588852867502</v>
      </c>
      <c r="W88" s="23">
        <v>20463.690876991379</v>
      </c>
      <c r="X88" s="21">
        <v>64467.482047999983</v>
      </c>
      <c r="Y88" s="22">
        <v>6555.0535746406367</v>
      </c>
      <c r="Z88" s="23">
        <v>4552.9272135766396</v>
      </c>
      <c r="AA88" s="21">
        <v>0</v>
      </c>
      <c r="AB88" s="22">
        <v>0</v>
      </c>
      <c r="AC88" s="23">
        <v>0</v>
      </c>
      <c r="AD88" s="21">
        <v>0</v>
      </c>
      <c r="AE88" s="22">
        <v>0</v>
      </c>
      <c r="AF88" s="23">
        <v>0</v>
      </c>
      <c r="AG88" s="21">
        <v>0</v>
      </c>
      <c r="AH88" s="22">
        <v>0</v>
      </c>
      <c r="AI88" s="23">
        <v>0</v>
      </c>
      <c r="AJ88" s="21">
        <v>0</v>
      </c>
      <c r="AK88" s="22">
        <v>0</v>
      </c>
      <c r="AL88" s="23">
        <v>0</v>
      </c>
      <c r="AM88" s="21">
        <v>0</v>
      </c>
      <c r="AN88" s="22">
        <v>0</v>
      </c>
      <c r="AO88" s="23">
        <v>0</v>
      </c>
      <c r="AP88" s="21">
        <v>65715.331232000011</v>
      </c>
      <c r="AQ88" s="22">
        <v>6496.6176455955156</v>
      </c>
      <c r="AR88" s="23">
        <v>3831.7698630486402</v>
      </c>
      <c r="AS88" s="21">
        <v>235550.13750399993</v>
      </c>
      <c r="AT88" s="22">
        <v>23286.486593645448</v>
      </c>
      <c r="AU88" s="23">
        <v>13726.801747337611</v>
      </c>
      <c r="AV88" s="21">
        <v>209794.39999999918</v>
      </c>
      <c r="AW88" s="22">
        <v>21925.612743999904</v>
      </c>
      <c r="AX88" s="23">
        <v>14258.252265352256</v>
      </c>
    </row>
    <row r="89" spans="1:50" x14ac:dyDescent="0.25">
      <c r="A89" s="7">
        <v>84</v>
      </c>
      <c r="B89" s="61" t="s">
        <v>68</v>
      </c>
      <c r="C89" s="55">
        <v>166</v>
      </c>
      <c r="D89" s="91">
        <v>1</v>
      </c>
      <c r="E89" s="91" t="s">
        <v>293</v>
      </c>
      <c r="F89" s="74">
        <v>36815</v>
      </c>
      <c r="G89" s="74">
        <v>39479</v>
      </c>
      <c r="H89" s="94" t="s">
        <v>417</v>
      </c>
      <c r="I89" s="70">
        <f t="shared" si="26"/>
        <v>1858283.8757312011</v>
      </c>
      <c r="J89" s="18">
        <f t="shared" si="27"/>
        <v>257942.23008208413</v>
      </c>
      <c r="K89" s="19">
        <f t="shared" si="28"/>
        <v>0.13880668796127207</v>
      </c>
      <c r="L89" s="20">
        <f t="shared" si="29"/>
        <v>186269.89126869044</v>
      </c>
      <c r="M89" s="133">
        <v>12897.11</v>
      </c>
      <c r="N89" s="130">
        <f t="shared" si="22"/>
        <v>173372.78126869042</v>
      </c>
      <c r="O89" s="21">
        <v>421446.74859698414</v>
      </c>
      <c r="P89" s="22">
        <v>64283.272563498045</v>
      </c>
      <c r="Q89" s="23">
        <v>42582.875767283556</v>
      </c>
      <c r="R89" s="21">
        <v>289663.55021040601</v>
      </c>
      <c r="S89" s="22">
        <v>42076.527303563598</v>
      </c>
      <c r="T89" s="23">
        <v>33368.893046025332</v>
      </c>
      <c r="U89" s="21">
        <v>296647.00984851719</v>
      </c>
      <c r="V89" s="22">
        <v>40937.287359095288</v>
      </c>
      <c r="W89" s="23">
        <v>32036.432351849344</v>
      </c>
      <c r="X89" s="21">
        <v>38670.602030853355</v>
      </c>
      <c r="Y89" s="22">
        <v>5055.4078034934537</v>
      </c>
      <c r="Z89" s="23">
        <v>3887.0302371631851</v>
      </c>
      <c r="AA89" s="21">
        <v>0</v>
      </c>
      <c r="AB89" s="22">
        <v>0</v>
      </c>
      <c r="AC89" s="23">
        <v>0</v>
      </c>
      <c r="AD89" s="21">
        <v>0</v>
      </c>
      <c r="AE89" s="22">
        <v>0</v>
      </c>
      <c r="AF89" s="23">
        <v>0</v>
      </c>
      <c r="AG89" s="21">
        <v>0</v>
      </c>
      <c r="AH89" s="22">
        <v>0</v>
      </c>
      <c r="AI89" s="23">
        <v>0</v>
      </c>
      <c r="AJ89" s="21">
        <v>0</v>
      </c>
      <c r="AK89" s="22">
        <v>0</v>
      </c>
      <c r="AL89" s="23">
        <v>0</v>
      </c>
      <c r="AM89" s="21">
        <v>0</v>
      </c>
      <c r="AN89" s="22">
        <v>0</v>
      </c>
      <c r="AO89" s="23">
        <v>0</v>
      </c>
      <c r="AP89" s="21">
        <v>165941.12659506188</v>
      </c>
      <c r="AQ89" s="22">
        <v>21092.776601498368</v>
      </c>
      <c r="AR89" s="23">
        <v>14596.668088599055</v>
      </c>
      <c r="AS89" s="21">
        <v>316063.13932613045</v>
      </c>
      <c r="AT89" s="22">
        <v>40174.785639744528</v>
      </c>
      <c r="AU89" s="23">
        <v>27128.962516611824</v>
      </c>
      <c r="AV89" s="21">
        <v>329851.69912324799</v>
      </c>
      <c r="AW89" s="22">
        <v>44322.172811190823</v>
      </c>
      <c r="AX89" s="23">
        <v>32669.02926115815</v>
      </c>
    </row>
    <row r="90" spans="1:50" x14ac:dyDescent="0.25">
      <c r="A90" s="7">
        <v>85</v>
      </c>
      <c r="B90" s="61" t="s">
        <v>69</v>
      </c>
      <c r="C90" s="55">
        <v>170</v>
      </c>
      <c r="D90" s="91">
        <v>0.72699999999999998</v>
      </c>
      <c r="E90" s="91" t="s">
        <v>293</v>
      </c>
      <c r="F90" s="74">
        <v>40961</v>
      </c>
      <c r="G90" s="74">
        <v>40961</v>
      </c>
      <c r="H90" s="94" t="s">
        <v>418</v>
      </c>
      <c r="I90" s="70">
        <f t="shared" si="26"/>
        <v>2649011.1</v>
      </c>
      <c r="J90" s="18">
        <f t="shared" si="27"/>
        <v>365811.99183499988</v>
      </c>
      <c r="K90" s="19">
        <f t="shared" si="28"/>
        <v>0.13809379350467799</v>
      </c>
      <c r="L90" s="20">
        <f t="shared" si="29"/>
        <v>270205.83137899992</v>
      </c>
      <c r="M90" s="133">
        <v>18290.61</v>
      </c>
      <c r="N90" s="130">
        <f t="shared" si="22"/>
        <v>251915.22137899994</v>
      </c>
      <c r="O90" s="21">
        <v>360309.20000000007</v>
      </c>
      <c r="P90" s="22">
        <v>55844.322907999929</v>
      </c>
      <c r="Q90" s="23">
        <v>38206.00424699999</v>
      </c>
      <c r="R90" s="21">
        <v>360573.80000000005</v>
      </c>
      <c r="S90" s="22">
        <v>53220.69288000001</v>
      </c>
      <c r="T90" s="23">
        <v>42513.509851000024</v>
      </c>
      <c r="U90" s="21">
        <v>385325.79999999958</v>
      </c>
      <c r="V90" s="22">
        <v>54030.383676000019</v>
      </c>
      <c r="W90" s="23">
        <v>42517.466084000022</v>
      </c>
      <c r="X90" s="21">
        <v>315457.00000000017</v>
      </c>
      <c r="Y90" s="22">
        <v>41905.307879999964</v>
      </c>
      <c r="Z90" s="23">
        <v>32159.664923999986</v>
      </c>
      <c r="AA90" s="21">
        <v>55123.200000000019</v>
      </c>
      <c r="AB90" s="22">
        <v>6915.7566720000041</v>
      </c>
      <c r="AC90" s="23">
        <v>5218.1133929999978</v>
      </c>
      <c r="AD90" s="21">
        <v>33821.099999999991</v>
      </c>
      <c r="AE90" s="22">
        <v>4118.3953469999997</v>
      </c>
      <c r="AF90" s="23">
        <v>2832.6037490000012</v>
      </c>
      <c r="AG90" s="21">
        <v>32202.400000000023</v>
      </c>
      <c r="AH90" s="22">
        <v>4040.1131040000009</v>
      </c>
      <c r="AI90" s="23">
        <v>2734.6302429999973</v>
      </c>
      <c r="AJ90" s="21">
        <v>0</v>
      </c>
      <c r="AK90" s="22">
        <v>0</v>
      </c>
      <c r="AL90" s="23">
        <v>0</v>
      </c>
      <c r="AM90" s="21">
        <v>6977.7999999999993</v>
      </c>
      <c r="AN90" s="22">
        <v>901.18287000000009</v>
      </c>
      <c r="AO90" s="23">
        <v>672.12188300000014</v>
      </c>
      <c r="AP90" s="21">
        <v>340741.70000000007</v>
      </c>
      <c r="AQ90" s="22">
        <v>44006.790554999949</v>
      </c>
      <c r="AR90" s="23">
        <v>30789.260997999991</v>
      </c>
      <c r="AS90" s="21">
        <v>369391.00000000029</v>
      </c>
      <c r="AT90" s="22">
        <v>47706.847650000003</v>
      </c>
      <c r="AU90" s="23">
        <v>32764.167049999964</v>
      </c>
      <c r="AV90" s="21">
        <v>389088.0999999998</v>
      </c>
      <c r="AW90" s="22">
        <v>53122.198292999994</v>
      </c>
      <c r="AX90" s="23">
        <v>39798.288956999975</v>
      </c>
    </row>
    <row r="91" spans="1:50" x14ac:dyDescent="0.25">
      <c r="A91" s="7">
        <v>86</v>
      </c>
      <c r="B91" s="61" t="s">
        <v>637</v>
      </c>
      <c r="C91" s="55">
        <v>370</v>
      </c>
      <c r="D91" s="79">
        <v>0.08</v>
      </c>
      <c r="E91" s="79" t="s">
        <v>293</v>
      </c>
      <c r="F91" s="81">
        <v>41667</v>
      </c>
      <c r="G91" s="81">
        <v>41667</v>
      </c>
      <c r="H91" s="96" t="s">
        <v>621</v>
      </c>
      <c r="I91" s="70">
        <f t="shared" si="26"/>
        <v>634713.14480000013</v>
      </c>
      <c r="J91" s="18">
        <f t="shared" si="27"/>
        <v>111175.60031803197</v>
      </c>
      <c r="K91" s="19">
        <f t="shared" si="28"/>
        <v>0.17515881186463172</v>
      </c>
      <c r="L91" s="20">
        <f t="shared" si="29"/>
        <v>88349.316301475992</v>
      </c>
      <c r="M91" s="133">
        <v>5558.78</v>
      </c>
      <c r="N91" s="130">
        <f t="shared" si="22"/>
        <v>82790.536301475993</v>
      </c>
      <c r="O91" s="21">
        <v>53917.598400000032</v>
      </c>
      <c r="P91" s="22">
        <v>10779.745448112006</v>
      </c>
      <c r="Q91" s="23">
        <v>8083.4035204120009</v>
      </c>
      <c r="R91" s="21">
        <v>49261.8272</v>
      </c>
      <c r="S91" s="22">
        <v>9428.2211078080018</v>
      </c>
      <c r="T91" s="23">
        <v>7972.8672254759967</v>
      </c>
      <c r="U91" s="21">
        <v>56322.734800000035</v>
      </c>
      <c r="V91" s="22">
        <v>10298.612058180004</v>
      </c>
      <c r="W91" s="23">
        <v>8625.9139180919938</v>
      </c>
      <c r="X91" s="21">
        <v>45232.983600000021</v>
      </c>
      <c r="Y91" s="22">
        <v>7884.5613713159946</v>
      </c>
      <c r="Z91" s="23">
        <v>6503.1338813759967</v>
      </c>
      <c r="AA91" s="21">
        <v>54623.425600000017</v>
      </c>
      <c r="AB91" s="22">
        <v>9054.9252617119873</v>
      </c>
      <c r="AC91" s="23">
        <v>7269.7319298800003</v>
      </c>
      <c r="AD91" s="21">
        <v>40944.984800000035</v>
      </c>
      <c r="AE91" s="22">
        <v>6613.0244950480046</v>
      </c>
      <c r="AF91" s="23">
        <v>4983.4632914759932</v>
      </c>
      <c r="AG91" s="21">
        <v>55937.66839999998</v>
      </c>
      <c r="AH91" s="22">
        <v>9272.7872906679931</v>
      </c>
      <c r="AI91" s="23">
        <v>7153.9979714760057</v>
      </c>
      <c r="AJ91" s="21">
        <v>56960.282400000004</v>
      </c>
      <c r="AK91" s="22">
        <v>9686.0960221200039</v>
      </c>
      <c r="AL91" s="23">
        <v>7758.8768607999955</v>
      </c>
      <c r="AM91" s="21">
        <v>50959.419199999931</v>
      </c>
      <c r="AN91" s="22">
        <v>8665.6492349599976</v>
      </c>
      <c r="AO91" s="23">
        <v>6939.5045883600023</v>
      </c>
      <c r="AP91" s="21">
        <v>58043.419600000008</v>
      </c>
      <c r="AQ91" s="22">
        <v>9870.2835029799953</v>
      </c>
      <c r="AR91" s="23">
        <v>7638.7593474519999</v>
      </c>
      <c r="AS91" s="21">
        <v>55114.551200000024</v>
      </c>
      <c r="AT91" s="22">
        <v>9372.2294315599902</v>
      </c>
      <c r="AU91" s="23">
        <v>7139.1800392920113</v>
      </c>
      <c r="AV91" s="21">
        <v>57394.249599999981</v>
      </c>
      <c r="AW91" s="22">
        <v>10249.465093568</v>
      </c>
      <c r="AX91" s="23">
        <v>8280.4837273839967</v>
      </c>
    </row>
    <row r="92" spans="1:50" x14ac:dyDescent="0.25">
      <c r="A92" s="7">
        <v>87</v>
      </c>
      <c r="B92" s="61" t="s">
        <v>637</v>
      </c>
      <c r="C92" s="55">
        <v>174</v>
      </c>
      <c r="D92" s="91">
        <v>0.99</v>
      </c>
      <c r="E92" s="91" t="s">
        <v>293</v>
      </c>
      <c r="F92" s="74">
        <v>41523</v>
      </c>
      <c r="G92" s="74">
        <v>41563</v>
      </c>
      <c r="H92" s="94" t="s">
        <v>620</v>
      </c>
      <c r="I92" s="70">
        <f t="shared" si="26"/>
        <v>6376264.6800000025</v>
      </c>
      <c r="J92" s="18">
        <f t="shared" si="27"/>
        <v>839574.93472520018</v>
      </c>
      <c r="K92" s="19">
        <f t="shared" si="28"/>
        <v>0.13167190774853466</v>
      </c>
      <c r="L92" s="20">
        <f t="shared" si="29"/>
        <v>611070.40265960013</v>
      </c>
      <c r="M92" s="133">
        <v>41978.75</v>
      </c>
      <c r="N92" s="130">
        <f t="shared" si="22"/>
        <v>569091.65265960013</v>
      </c>
      <c r="O92" s="21">
        <v>540549.15999999968</v>
      </c>
      <c r="P92" s="22">
        <v>82449.963374800034</v>
      </c>
      <c r="Q92" s="23">
        <v>55615.942792799957</v>
      </c>
      <c r="R92" s="21">
        <v>543575.60000000009</v>
      </c>
      <c r="S92" s="22">
        <v>78959.791655999958</v>
      </c>
      <c r="T92" s="23">
        <v>62883.423687199967</v>
      </c>
      <c r="U92" s="21">
        <v>592874.68000000005</v>
      </c>
      <c r="V92" s="22">
        <v>81816.705840000068</v>
      </c>
      <c r="W92" s="23">
        <v>64117.722285200049</v>
      </c>
      <c r="X92" s="21">
        <v>586394.76000000106</v>
      </c>
      <c r="Y92" s="22">
        <v>76659.386974800029</v>
      </c>
      <c r="Z92" s="23">
        <v>58687.976149599941</v>
      </c>
      <c r="AA92" s="21">
        <v>586782.68000000063</v>
      </c>
      <c r="AB92" s="22">
        <v>72450.057499599978</v>
      </c>
      <c r="AC92" s="23">
        <v>53425.097869200028</v>
      </c>
      <c r="AD92" s="21">
        <v>493668.20000000013</v>
      </c>
      <c r="AE92" s="22">
        <v>59161.197088000023</v>
      </c>
      <c r="AF92" s="23">
        <v>39280.248672400012</v>
      </c>
      <c r="AG92" s="21">
        <v>474591.16000000032</v>
      </c>
      <c r="AH92" s="22">
        <v>58597.770525200001</v>
      </c>
      <c r="AI92" s="23">
        <v>40436.424227200027</v>
      </c>
      <c r="AJ92" s="21">
        <v>363624.24000000034</v>
      </c>
      <c r="AK92" s="22">
        <v>46220.277146399996</v>
      </c>
      <c r="AL92" s="23">
        <v>33870.455746000036</v>
      </c>
      <c r="AM92" s="21">
        <v>509620.08</v>
      </c>
      <c r="AN92" s="22">
        <v>64777.80836879999</v>
      </c>
      <c r="AO92" s="23">
        <v>47447.916578400014</v>
      </c>
      <c r="AP92" s="21">
        <v>537436.24000000011</v>
      </c>
      <c r="AQ92" s="22">
        <v>68313.52046639999</v>
      </c>
      <c r="AR92" s="23">
        <v>47683.245974800026</v>
      </c>
      <c r="AS92" s="21">
        <v>547356.04</v>
      </c>
      <c r="AT92" s="22">
        <v>69574.426244400049</v>
      </c>
      <c r="AU92" s="23">
        <v>47503.166574399969</v>
      </c>
      <c r="AV92" s="21">
        <v>599791.8399999995</v>
      </c>
      <c r="AW92" s="22">
        <v>80594.029540800024</v>
      </c>
      <c r="AX92" s="23">
        <v>60118.78210240003</v>
      </c>
    </row>
    <row r="93" spans="1:50" x14ac:dyDescent="0.25">
      <c r="A93" s="7">
        <v>88</v>
      </c>
      <c r="B93" s="61" t="s">
        <v>726</v>
      </c>
      <c r="C93" s="55">
        <v>414</v>
      </c>
      <c r="D93" s="91">
        <v>0.08</v>
      </c>
      <c r="E93" s="91" t="s">
        <v>293</v>
      </c>
      <c r="F93" s="74">
        <v>42212</v>
      </c>
      <c r="G93" s="74">
        <v>42230</v>
      </c>
      <c r="H93" s="94" t="s">
        <v>734</v>
      </c>
      <c r="I93" s="70">
        <f t="shared" ref="I93" si="45">O93+R93+U93+X93+AA93+AD93+AG93+AJ93+AM93+AP93+AS93+AV93</f>
        <v>583684.47919999994</v>
      </c>
      <c r="J93" s="18">
        <f t="shared" ref="J93" si="46">P93+S93+V93+Y93+AB93+AE93+AH93+AK93+AN93+AQ93+AT93+AW93</f>
        <v>102157.51311489996</v>
      </c>
      <c r="K93" s="19">
        <f t="shared" ref="K93" si="47">J93/I93</f>
        <v>0.17502180845191809</v>
      </c>
      <c r="L93" s="20">
        <f t="shared" ref="L93" si="48">Q93+T93+W93+Z93+AC93+AF93+AI93+AL93+AO93+AR93+AU93+AX93</f>
        <v>81142.858808892022</v>
      </c>
      <c r="M93" s="133">
        <v>5107.8700000000008</v>
      </c>
      <c r="N93" s="130">
        <f t="shared" si="22"/>
        <v>76034.988808892027</v>
      </c>
      <c r="O93" s="21">
        <v>48623.749199999977</v>
      </c>
      <c r="P93" s="22">
        <v>9721.3461775560008</v>
      </c>
      <c r="Q93" s="23">
        <v>7291.3639478640043</v>
      </c>
      <c r="R93" s="21">
        <v>47467.909600000043</v>
      </c>
      <c r="S93" s="22">
        <v>9084.8832183439881</v>
      </c>
      <c r="T93" s="23">
        <v>7682.491426747998</v>
      </c>
      <c r="U93" s="21">
        <v>51385.09759999995</v>
      </c>
      <c r="V93" s="22">
        <v>9395.7650961599957</v>
      </c>
      <c r="W93" s="23">
        <v>7870.5831041679967</v>
      </c>
      <c r="X93" s="21">
        <v>48909.262000000046</v>
      </c>
      <c r="Y93" s="22">
        <v>8525.373459220009</v>
      </c>
      <c r="Z93" s="23">
        <v>7027.8363114720023</v>
      </c>
      <c r="AA93" s="21">
        <v>51100.473199999964</v>
      </c>
      <c r="AB93" s="22">
        <v>8470.9254423639995</v>
      </c>
      <c r="AC93" s="23">
        <v>6804.5595294080049</v>
      </c>
      <c r="AD93" s="21">
        <v>47577.691599999984</v>
      </c>
      <c r="AE93" s="22">
        <v>7684.2729703160021</v>
      </c>
      <c r="AF93" s="23">
        <v>5751.2013987960017</v>
      </c>
      <c r="AG93" s="21">
        <v>48067.158800000019</v>
      </c>
      <c r="AH93" s="22">
        <v>7968.0929142759951</v>
      </c>
      <c r="AI93" s="23">
        <v>6116.3795130600101</v>
      </c>
      <c r="AJ93" s="21">
        <v>48811.237200000069</v>
      </c>
      <c r="AK93" s="22">
        <v>8300.3508858599816</v>
      </c>
      <c r="AL93" s="23">
        <v>6657.5785034479995</v>
      </c>
      <c r="AM93" s="21">
        <v>48194.12160000002</v>
      </c>
      <c r="AN93" s="22">
        <v>8195.4103780800015</v>
      </c>
      <c r="AO93" s="23">
        <v>6555.4230003919984</v>
      </c>
      <c r="AP93" s="21">
        <v>49314.185199999898</v>
      </c>
      <c r="AQ93" s="22">
        <v>8385.8771932599902</v>
      </c>
      <c r="AR93" s="23">
        <v>6487.6707393160023</v>
      </c>
      <c r="AS93" s="21">
        <v>47247.326400000049</v>
      </c>
      <c r="AT93" s="22">
        <v>8034.4078543200076</v>
      </c>
      <c r="AU93" s="23">
        <v>6121.7459136680018</v>
      </c>
      <c r="AV93" s="21">
        <v>46986.266800000034</v>
      </c>
      <c r="AW93" s="22">
        <v>8390.8075251440041</v>
      </c>
      <c r="AX93" s="23">
        <v>6776.0254205520023</v>
      </c>
    </row>
    <row r="94" spans="1:50" x14ac:dyDescent="0.25">
      <c r="A94" s="7">
        <v>89</v>
      </c>
      <c r="B94" s="61" t="s">
        <v>70</v>
      </c>
      <c r="C94" s="55">
        <v>180</v>
      </c>
      <c r="D94" s="91">
        <v>0.13500000000000001</v>
      </c>
      <c r="E94" s="91" t="s">
        <v>293</v>
      </c>
      <c r="F94" s="74">
        <v>41162</v>
      </c>
      <c r="G94" s="74">
        <v>41162</v>
      </c>
      <c r="H94" s="94" t="s">
        <v>419</v>
      </c>
      <c r="I94" s="70">
        <f t="shared" si="26"/>
        <v>1046261.3999999997</v>
      </c>
      <c r="J94" s="18">
        <f t="shared" si="27"/>
        <v>160280.51323738802</v>
      </c>
      <c r="K94" s="19">
        <f t="shared" si="28"/>
        <v>0.15319356447383806</v>
      </c>
      <c r="L94" s="20">
        <f t="shared" si="29"/>
        <v>122672.78103914403</v>
      </c>
      <c r="M94" s="133">
        <v>8014.02</v>
      </c>
      <c r="N94" s="130">
        <f t="shared" si="22"/>
        <v>114658.76103914402</v>
      </c>
      <c r="O94" s="21">
        <v>85077.661200000002</v>
      </c>
      <c r="P94" s="22">
        <v>15141.271363764004</v>
      </c>
      <c r="Q94" s="23">
        <v>10935.98562799801</v>
      </c>
      <c r="R94" s="21">
        <v>83189.872200000027</v>
      </c>
      <c r="S94" s="22">
        <v>14100.683337900016</v>
      </c>
      <c r="T94" s="23">
        <v>11636.420361288003</v>
      </c>
      <c r="U94" s="21">
        <v>91440.313799999858</v>
      </c>
      <c r="V94" s="22">
        <v>14723.719328076031</v>
      </c>
      <c r="W94" s="23">
        <v>11994.444533615993</v>
      </c>
      <c r="X94" s="21">
        <v>84567.16079999994</v>
      </c>
      <c r="Y94" s="22">
        <v>12899.874708431998</v>
      </c>
      <c r="Z94" s="23">
        <v>10312.150010472009</v>
      </c>
      <c r="AA94" s="21">
        <v>89719.131600000022</v>
      </c>
      <c r="AB94" s="22">
        <v>12925.835289612</v>
      </c>
      <c r="AC94" s="23">
        <v>10009.393082933995</v>
      </c>
      <c r="AD94" s="21">
        <v>84517.984200000035</v>
      </c>
      <c r="AE94" s="22">
        <v>11818.149730685987</v>
      </c>
      <c r="AF94" s="23">
        <v>8396.1393739259966</v>
      </c>
      <c r="AG94" s="21">
        <v>85470.784799999892</v>
      </c>
      <c r="AH94" s="22">
        <v>12313.775966136012</v>
      </c>
      <c r="AI94" s="23">
        <v>9027.7700580600031</v>
      </c>
      <c r="AJ94" s="21">
        <v>88151.205000000031</v>
      </c>
      <c r="AK94" s="22">
        <v>13073.705213549996</v>
      </c>
      <c r="AL94" s="23">
        <v>10098.328436928005</v>
      </c>
      <c r="AM94" s="21">
        <v>84830.207999999926</v>
      </c>
      <c r="AN94" s="22">
        <v>12581.16814848001</v>
      </c>
      <c r="AO94" s="23">
        <v>9704.0040616320039</v>
      </c>
      <c r="AP94" s="21">
        <v>93083.836800000005</v>
      </c>
      <c r="AQ94" s="22">
        <v>13805.263835807997</v>
      </c>
      <c r="AR94" s="23">
        <v>10223.085759593991</v>
      </c>
      <c r="AS94" s="21">
        <v>86250.923999999955</v>
      </c>
      <c r="AT94" s="22">
        <v>12791.874538439979</v>
      </c>
      <c r="AU94" s="23">
        <v>9301.9669573860065</v>
      </c>
      <c r="AV94" s="21">
        <v>89962.31759999998</v>
      </c>
      <c r="AW94" s="22">
        <v>14105.191776504023</v>
      </c>
      <c r="AX94" s="23">
        <v>11033.092775310028</v>
      </c>
    </row>
    <row r="95" spans="1:50" x14ac:dyDescent="0.25">
      <c r="A95" s="7">
        <v>90</v>
      </c>
      <c r="B95" s="61" t="s">
        <v>638</v>
      </c>
      <c r="C95" s="55">
        <v>185</v>
      </c>
      <c r="D95" s="91">
        <v>2.294</v>
      </c>
      <c r="E95" s="91" t="s">
        <v>293</v>
      </c>
      <c r="F95" s="74">
        <v>41180</v>
      </c>
      <c r="G95" s="74">
        <v>41180</v>
      </c>
      <c r="H95" s="94" t="s">
        <v>420</v>
      </c>
      <c r="I95" s="70">
        <f t="shared" si="26"/>
        <v>10750169.999999996</v>
      </c>
      <c r="J95" s="18">
        <f t="shared" si="27"/>
        <v>1254393.7241440003</v>
      </c>
      <c r="K95" s="19">
        <f t="shared" si="28"/>
        <v>0.11668594302638942</v>
      </c>
      <c r="L95" s="20">
        <f t="shared" si="29"/>
        <v>863045.51126399997</v>
      </c>
      <c r="M95" s="133">
        <v>62719.680000000008</v>
      </c>
      <c r="N95" s="130">
        <f t="shared" si="22"/>
        <v>800325.83126399992</v>
      </c>
      <c r="O95" s="21">
        <v>1332384.0000000002</v>
      </c>
      <c r="P95" s="22">
        <v>178446.18911999994</v>
      </c>
      <c r="Q95" s="23">
        <v>111657.3295960001</v>
      </c>
      <c r="R95" s="21">
        <v>1227711.2</v>
      </c>
      <c r="S95" s="22">
        <v>156042.09352000008</v>
      </c>
      <c r="T95" s="23">
        <v>119648.69104000011</v>
      </c>
      <c r="U95" s="21">
        <v>1312323.600000001</v>
      </c>
      <c r="V95" s="22">
        <v>157833.1593720002</v>
      </c>
      <c r="W95" s="23">
        <v>118624.4483479999</v>
      </c>
      <c r="X95" s="21">
        <v>927760.39999999932</v>
      </c>
      <c r="Y95" s="22">
        <v>105245.13977600007</v>
      </c>
      <c r="Z95" s="23">
        <v>77006.645919999952</v>
      </c>
      <c r="AA95" s="21">
        <v>579534.80000000005</v>
      </c>
      <c r="AB95" s="22">
        <v>61784.205027999968</v>
      </c>
      <c r="AC95" s="23">
        <v>42206.890751999999</v>
      </c>
      <c r="AD95" s="21">
        <v>510065.60000000009</v>
      </c>
      <c r="AE95" s="22">
        <v>52638.769920000108</v>
      </c>
      <c r="AF95" s="23">
        <v>32531.513412000044</v>
      </c>
      <c r="AG95" s="21">
        <v>463904.79999999941</v>
      </c>
      <c r="AH95" s="22">
        <v>49456.890727999991</v>
      </c>
      <c r="AI95" s="23">
        <v>31531.206992000036</v>
      </c>
      <c r="AJ95" s="21">
        <v>441018.39999999973</v>
      </c>
      <c r="AK95" s="22">
        <v>48525.254551999999</v>
      </c>
      <c r="AL95" s="23">
        <v>33219.92332400001</v>
      </c>
      <c r="AM95" s="21">
        <v>396111.6</v>
      </c>
      <c r="AN95" s="22">
        <v>43584.15934799995</v>
      </c>
      <c r="AO95" s="23">
        <v>29599.190568000009</v>
      </c>
      <c r="AP95" s="21">
        <v>905677.59999999986</v>
      </c>
      <c r="AQ95" s="22">
        <v>99651.706328000058</v>
      </c>
      <c r="AR95" s="23">
        <v>64737.52917999999</v>
      </c>
      <c r="AS95" s="21">
        <v>1306391.5999999994</v>
      </c>
      <c r="AT95" s="22">
        <v>143742.26774799995</v>
      </c>
      <c r="AU95" s="23">
        <v>90861.257040000055</v>
      </c>
      <c r="AV95" s="21">
        <v>1347286.3999999994</v>
      </c>
      <c r="AW95" s="22">
        <v>157443.88870399998</v>
      </c>
      <c r="AX95" s="23">
        <v>111420.88509199992</v>
      </c>
    </row>
    <row r="96" spans="1:50" x14ac:dyDescent="0.25">
      <c r="A96" s="7">
        <v>91</v>
      </c>
      <c r="B96" s="61" t="s">
        <v>71</v>
      </c>
      <c r="C96" s="55">
        <v>376</v>
      </c>
      <c r="D96" s="79">
        <v>0.17199999999999999</v>
      </c>
      <c r="E96" s="79" t="s">
        <v>293</v>
      </c>
      <c r="F96" s="81">
        <v>41745</v>
      </c>
      <c r="G96" s="81">
        <v>41745</v>
      </c>
      <c r="H96" s="96" t="s">
        <v>622</v>
      </c>
      <c r="I96" s="70">
        <f t="shared" si="26"/>
        <v>38431.510800000018</v>
      </c>
      <c r="J96" s="18">
        <f t="shared" si="27"/>
        <v>5835.2025806280071</v>
      </c>
      <c r="K96" s="19">
        <f t="shared" si="28"/>
        <v>0.15183380666440011</v>
      </c>
      <c r="L96" s="20">
        <f t="shared" si="29"/>
        <v>4346.1767229239967</v>
      </c>
      <c r="M96" s="133">
        <v>583.53</v>
      </c>
      <c r="N96" s="130">
        <f t="shared" si="22"/>
        <v>3762.646722923997</v>
      </c>
      <c r="O96" s="21">
        <v>1599.8580000000002</v>
      </c>
      <c r="P96" s="22">
        <v>319.85960993999998</v>
      </c>
      <c r="Q96" s="23">
        <v>242.12084730000001</v>
      </c>
      <c r="R96" s="21">
        <v>0</v>
      </c>
      <c r="S96" s="22">
        <v>0</v>
      </c>
      <c r="T96" s="23">
        <v>0</v>
      </c>
      <c r="U96" s="21">
        <v>0</v>
      </c>
      <c r="V96" s="22">
        <v>0</v>
      </c>
      <c r="W96" s="23">
        <v>0</v>
      </c>
      <c r="X96" s="21">
        <v>0</v>
      </c>
      <c r="Y96" s="22">
        <v>0</v>
      </c>
      <c r="Z96" s="23">
        <v>0</v>
      </c>
      <c r="AA96" s="21">
        <v>0</v>
      </c>
      <c r="AB96" s="22">
        <v>0</v>
      </c>
      <c r="AC96" s="23">
        <v>0</v>
      </c>
      <c r="AD96" s="21">
        <v>0</v>
      </c>
      <c r="AE96" s="22">
        <v>0</v>
      </c>
      <c r="AF96" s="23">
        <v>0</v>
      </c>
      <c r="AG96" s="21">
        <v>0</v>
      </c>
      <c r="AH96" s="22">
        <v>0</v>
      </c>
      <c r="AI96" s="23">
        <v>0</v>
      </c>
      <c r="AJ96" s="21">
        <v>0</v>
      </c>
      <c r="AK96" s="22">
        <v>0</v>
      </c>
      <c r="AL96" s="23">
        <v>0</v>
      </c>
      <c r="AM96" s="21">
        <v>0</v>
      </c>
      <c r="AN96" s="22">
        <v>0</v>
      </c>
      <c r="AO96" s="23">
        <v>0</v>
      </c>
      <c r="AP96" s="21">
        <v>0</v>
      </c>
      <c r="AQ96" s="22">
        <v>0</v>
      </c>
      <c r="AR96" s="23">
        <v>0</v>
      </c>
      <c r="AS96" s="21">
        <v>14899.003200000003</v>
      </c>
      <c r="AT96" s="22">
        <v>2157.6736434240024</v>
      </c>
      <c r="AU96" s="23">
        <v>1553.4716506079999</v>
      </c>
      <c r="AV96" s="21">
        <v>21932.649600000019</v>
      </c>
      <c r="AW96" s="22">
        <v>3357.6693272640041</v>
      </c>
      <c r="AX96" s="23">
        <v>2550.5842250159972</v>
      </c>
    </row>
    <row r="97" spans="1:50" x14ac:dyDescent="0.25">
      <c r="A97" s="7">
        <v>92</v>
      </c>
      <c r="B97" s="61" t="s">
        <v>72</v>
      </c>
      <c r="C97" s="55">
        <v>224</v>
      </c>
      <c r="D97" s="91">
        <v>1.4</v>
      </c>
      <c r="E97" s="91" t="s">
        <v>368</v>
      </c>
      <c r="F97" s="74">
        <v>40809</v>
      </c>
      <c r="G97" s="74">
        <v>40809</v>
      </c>
      <c r="H97" s="94" t="s">
        <v>421</v>
      </c>
      <c r="I97" s="70">
        <f t="shared" si="26"/>
        <v>9669446.25</v>
      </c>
      <c r="J97" s="18">
        <f t="shared" si="27"/>
        <v>1249735.8182025005</v>
      </c>
      <c r="K97" s="19">
        <f t="shared" si="28"/>
        <v>0.12924585192275106</v>
      </c>
      <c r="L97" s="20">
        <f t="shared" si="29"/>
        <v>904896.85813250043</v>
      </c>
      <c r="M97" s="133">
        <v>124973.57999999999</v>
      </c>
      <c r="N97" s="130">
        <f t="shared" si="22"/>
        <v>779923.27813250048</v>
      </c>
      <c r="O97" s="21">
        <v>829742.75</v>
      </c>
      <c r="P97" s="22">
        <v>124162.70510999994</v>
      </c>
      <c r="Q97" s="23">
        <v>83201.404212500027</v>
      </c>
      <c r="R97" s="21">
        <v>846245.75</v>
      </c>
      <c r="S97" s="22">
        <v>120598.48183250011</v>
      </c>
      <c r="T97" s="23">
        <v>95577.522775000019</v>
      </c>
      <c r="U97" s="21">
        <v>852073</v>
      </c>
      <c r="V97" s="22">
        <v>115353.64274000007</v>
      </c>
      <c r="W97" s="23">
        <v>90062.588437500104</v>
      </c>
      <c r="X97" s="21">
        <v>946016.75</v>
      </c>
      <c r="Y97" s="22">
        <v>121336.10835499992</v>
      </c>
      <c r="Z97" s="23">
        <v>92374.107675000108</v>
      </c>
      <c r="AA97" s="21">
        <v>793587.75</v>
      </c>
      <c r="AB97" s="22">
        <v>96127.284157500166</v>
      </c>
      <c r="AC97" s="23">
        <v>71071.901884999956</v>
      </c>
      <c r="AD97" s="21">
        <v>744791.5</v>
      </c>
      <c r="AE97" s="22">
        <v>87565.136654999878</v>
      </c>
      <c r="AF97" s="23">
        <v>57774.623022500033</v>
      </c>
      <c r="AG97" s="21">
        <v>789004.25</v>
      </c>
      <c r="AH97" s="22">
        <v>95572.08480250006</v>
      </c>
      <c r="AI97" s="23">
        <v>65773.599224999998</v>
      </c>
      <c r="AJ97" s="21">
        <v>758677.75</v>
      </c>
      <c r="AK97" s="22">
        <v>94607.115425000098</v>
      </c>
      <c r="AL97" s="23">
        <v>69069.685300000026</v>
      </c>
      <c r="AM97" s="21">
        <v>751355</v>
      </c>
      <c r="AN97" s="22">
        <v>93693.968499999974</v>
      </c>
      <c r="AO97" s="23">
        <v>68191.789062500073</v>
      </c>
      <c r="AP97" s="21">
        <v>463147.75</v>
      </c>
      <c r="AQ97" s="22">
        <v>57754.524425000069</v>
      </c>
      <c r="AR97" s="23">
        <v>39684.871975000024</v>
      </c>
      <c r="AS97" s="21">
        <v>956221.5</v>
      </c>
      <c r="AT97" s="22">
        <v>119240.8210500001</v>
      </c>
      <c r="AU97" s="23">
        <v>80503.664734999984</v>
      </c>
      <c r="AV97" s="21">
        <v>938582.5</v>
      </c>
      <c r="AW97" s="22">
        <v>123723.94515000004</v>
      </c>
      <c r="AX97" s="23">
        <v>91611.099827500046</v>
      </c>
    </row>
    <row r="98" spans="1:50" x14ac:dyDescent="0.25">
      <c r="A98" s="7">
        <v>93</v>
      </c>
      <c r="B98" s="61" t="s">
        <v>719</v>
      </c>
      <c r="C98" s="55">
        <v>393</v>
      </c>
      <c r="D98" s="91">
        <v>0.79800000000000004</v>
      </c>
      <c r="E98" s="79" t="s">
        <v>293</v>
      </c>
      <c r="F98" s="74">
        <v>42030</v>
      </c>
      <c r="G98" s="74">
        <v>42030</v>
      </c>
      <c r="H98" s="94" t="s">
        <v>714</v>
      </c>
      <c r="I98" s="70">
        <f t="shared" si="26"/>
        <v>4790640.879999999</v>
      </c>
      <c r="J98" s="18">
        <f t="shared" si="27"/>
        <v>619983.39715200022</v>
      </c>
      <c r="K98" s="19">
        <f t="shared" si="28"/>
        <v>0.12941554432525118</v>
      </c>
      <c r="L98" s="20">
        <f t="shared" si="29"/>
        <v>448558.1280576</v>
      </c>
      <c r="M98" s="133">
        <v>32393.86</v>
      </c>
      <c r="N98" s="130">
        <f t="shared" si="22"/>
        <v>416164.26805760001</v>
      </c>
      <c r="O98" s="21">
        <v>0</v>
      </c>
      <c r="P98" s="22">
        <v>0</v>
      </c>
      <c r="Q98" s="23">
        <v>0</v>
      </c>
      <c r="R98" s="21">
        <v>0</v>
      </c>
      <c r="S98" s="22">
        <v>0</v>
      </c>
      <c r="T98" s="23">
        <v>0</v>
      </c>
      <c r="U98" s="21">
        <v>198927.52000000005</v>
      </c>
      <c r="V98" s="22">
        <v>27893.616854400007</v>
      </c>
      <c r="W98" s="23">
        <v>21788.693448799993</v>
      </c>
      <c r="X98" s="21">
        <v>460106.47999999957</v>
      </c>
      <c r="Y98" s="22">
        <v>61120.544803200057</v>
      </c>
      <c r="Z98" s="23">
        <v>47022.32450319999</v>
      </c>
      <c r="AA98" s="21">
        <v>414950.00000000029</v>
      </c>
      <c r="AB98" s="22">
        <v>52059.626999999964</v>
      </c>
      <c r="AC98" s="23">
        <v>38375.425797600023</v>
      </c>
      <c r="AD98" s="21">
        <v>497781.67999999935</v>
      </c>
      <c r="AE98" s="22">
        <v>60614.875173600107</v>
      </c>
      <c r="AF98" s="23">
        <v>40479.538475200025</v>
      </c>
      <c r="AG98" s="21">
        <v>468937.84000000008</v>
      </c>
      <c r="AH98" s="22">
        <v>58832.941406400016</v>
      </c>
      <c r="AI98" s="23">
        <v>40819.778870399961</v>
      </c>
      <c r="AJ98" s="21">
        <v>519762.48000000027</v>
      </c>
      <c r="AK98" s="22">
        <v>67127.324292000048</v>
      </c>
      <c r="AL98" s="23">
        <v>49661.841132799978</v>
      </c>
      <c r="AM98" s="21">
        <v>524444.08000000019</v>
      </c>
      <c r="AN98" s="22">
        <v>67731.952932000058</v>
      </c>
      <c r="AO98" s="23">
        <v>50001.967010400003</v>
      </c>
      <c r="AP98" s="21">
        <v>554807.52000000025</v>
      </c>
      <c r="AQ98" s="22">
        <v>71653.39120800003</v>
      </c>
      <c r="AR98" s="23">
        <v>50383.565952000004</v>
      </c>
      <c r="AS98" s="21">
        <v>567267.19999999984</v>
      </c>
      <c r="AT98" s="22">
        <v>73262.558880000041</v>
      </c>
      <c r="AU98" s="23">
        <v>50297.533196000019</v>
      </c>
      <c r="AV98" s="21">
        <v>583656.07999999949</v>
      </c>
      <c r="AW98" s="22">
        <v>79686.564602399973</v>
      </c>
      <c r="AX98" s="23">
        <v>59727.459671200035</v>
      </c>
    </row>
    <row r="99" spans="1:50" x14ac:dyDescent="0.25">
      <c r="A99" s="7">
        <v>94</v>
      </c>
      <c r="B99" s="61" t="s">
        <v>73</v>
      </c>
      <c r="C99" s="55">
        <v>234</v>
      </c>
      <c r="D99" s="91">
        <v>1.1499999999999999</v>
      </c>
      <c r="E99" s="91" t="s">
        <v>293</v>
      </c>
      <c r="F99" s="74">
        <v>41369</v>
      </c>
      <c r="G99" s="74">
        <v>41389</v>
      </c>
      <c r="H99" s="94" t="s">
        <v>422</v>
      </c>
      <c r="I99" s="70">
        <f t="shared" si="26"/>
        <v>7421436.959999999</v>
      </c>
      <c r="J99" s="18">
        <f t="shared" si="27"/>
        <v>883754.99234719994</v>
      </c>
      <c r="K99" s="19">
        <f t="shared" si="28"/>
        <v>0.11908138506201096</v>
      </c>
      <c r="L99" s="20">
        <f t="shared" si="29"/>
        <v>618752.34653760004</v>
      </c>
      <c r="M99" s="133">
        <v>44187.75</v>
      </c>
      <c r="N99" s="130">
        <f t="shared" si="22"/>
        <v>574564.59653760004</v>
      </c>
      <c r="O99" s="21">
        <v>582689.27999999956</v>
      </c>
      <c r="P99" s="22">
        <v>81424.999987200063</v>
      </c>
      <c r="Q99" s="23">
        <v>53598.071019200026</v>
      </c>
      <c r="R99" s="21">
        <v>658433.2799999998</v>
      </c>
      <c r="S99" s="22">
        <v>87314.837260799948</v>
      </c>
      <c r="T99" s="23">
        <v>67788.20918080004</v>
      </c>
      <c r="U99" s="21">
        <v>692280.48000000033</v>
      </c>
      <c r="V99" s="22">
        <v>86874.277435199954</v>
      </c>
      <c r="W99" s="23">
        <v>66179.802267199964</v>
      </c>
      <c r="X99" s="21">
        <v>689909.75999999989</v>
      </c>
      <c r="Y99" s="22">
        <v>81657.719193600031</v>
      </c>
      <c r="Z99" s="23">
        <v>60511.469671999948</v>
      </c>
      <c r="AA99" s="21">
        <v>652981.44000000006</v>
      </c>
      <c r="AB99" s="22">
        <v>72631.125571200042</v>
      </c>
      <c r="AC99" s="23">
        <v>51404.727515200022</v>
      </c>
      <c r="AD99" s="21">
        <v>639878.07999999926</v>
      </c>
      <c r="AE99" s="22">
        <v>68895.672873600037</v>
      </c>
      <c r="AF99" s="23">
        <v>43058.89603519997</v>
      </c>
      <c r="AG99" s="21">
        <v>622516.95999999985</v>
      </c>
      <c r="AH99" s="22">
        <v>69242.561460800003</v>
      </c>
      <c r="AI99" s="23">
        <v>45718.257643199962</v>
      </c>
      <c r="AJ99" s="21">
        <v>611705.92000000109</v>
      </c>
      <c r="AK99" s="22">
        <v>70217.722556800043</v>
      </c>
      <c r="AL99" s="23">
        <v>49568.871337599994</v>
      </c>
      <c r="AM99" s="21">
        <v>317937.28000000014</v>
      </c>
      <c r="AN99" s="22">
        <v>36496.020371199978</v>
      </c>
      <c r="AO99" s="23">
        <v>25580.41279039998</v>
      </c>
      <c r="AP99" s="21">
        <v>714367.84</v>
      </c>
      <c r="AQ99" s="22">
        <v>82002.284353599913</v>
      </c>
      <c r="AR99" s="23">
        <v>54535.157448000034</v>
      </c>
      <c r="AS99" s="21">
        <v>565077.11999999965</v>
      </c>
      <c r="AT99" s="22">
        <v>64865.202604800048</v>
      </c>
      <c r="AU99" s="23">
        <v>41723.615028799977</v>
      </c>
      <c r="AV99" s="21">
        <v>673659.51999999967</v>
      </c>
      <c r="AW99" s="22">
        <v>82132.56867839997</v>
      </c>
      <c r="AX99" s="23">
        <v>59084.856599999999</v>
      </c>
    </row>
    <row r="100" spans="1:50" x14ac:dyDescent="0.25">
      <c r="A100" s="7">
        <v>95</v>
      </c>
      <c r="B100" s="61" t="s">
        <v>660</v>
      </c>
      <c r="C100" s="55">
        <v>12</v>
      </c>
      <c r="D100" s="91">
        <v>0.71499999999999997</v>
      </c>
      <c r="E100" s="91" t="s">
        <v>293</v>
      </c>
      <c r="F100" s="74">
        <v>41361</v>
      </c>
      <c r="G100" s="74">
        <v>41361</v>
      </c>
      <c r="H100" s="94" t="s">
        <v>423</v>
      </c>
      <c r="I100" s="70">
        <f t="shared" si="26"/>
        <v>4686574.09</v>
      </c>
      <c r="J100" s="18">
        <f t="shared" si="27"/>
        <v>625698.0751896</v>
      </c>
      <c r="K100" s="19">
        <f t="shared" si="28"/>
        <v>0.13350862766144811</v>
      </c>
      <c r="L100" s="20">
        <f t="shared" si="29"/>
        <v>458055.70969429991</v>
      </c>
      <c r="M100" s="133">
        <v>31284.910000000003</v>
      </c>
      <c r="N100" s="130">
        <f t="shared" si="22"/>
        <v>426770.79969429993</v>
      </c>
      <c r="O100" s="21">
        <v>400082.76000000059</v>
      </c>
      <c r="P100" s="22">
        <v>62008.826972400006</v>
      </c>
      <c r="Q100" s="23">
        <v>41379.97188079996</v>
      </c>
      <c r="R100" s="21">
        <v>323520.23999999993</v>
      </c>
      <c r="S100" s="22">
        <v>47751.587424000012</v>
      </c>
      <c r="T100" s="23">
        <v>38405.574382599989</v>
      </c>
      <c r="U100" s="21">
        <v>458344.60000000068</v>
      </c>
      <c r="V100" s="22">
        <v>64269.079812000033</v>
      </c>
      <c r="W100" s="23">
        <v>50570.09809849997</v>
      </c>
      <c r="X100" s="21">
        <v>434094.57000000024</v>
      </c>
      <c r="Y100" s="22">
        <v>57665.122678799904</v>
      </c>
      <c r="Z100" s="23">
        <v>44320.883142400009</v>
      </c>
      <c r="AA100" s="21">
        <v>438220.63</v>
      </c>
      <c r="AB100" s="22">
        <v>54979.160239800069</v>
      </c>
      <c r="AC100" s="23">
        <v>40597.086037700006</v>
      </c>
      <c r="AD100" s="21">
        <v>351428.9899999997</v>
      </c>
      <c r="AE100" s="22">
        <v>42793.508112300049</v>
      </c>
      <c r="AF100" s="23">
        <v>29213.392710000004</v>
      </c>
      <c r="AG100" s="21">
        <v>414487.70999999985</v>
      </c>
      <c r="AH100" s="22">
        <v>52001.62809659991</v>
      </c>
      <c r="AI100" s="23">
        <v>37380.31884260002</v>
      </c>
      <c r="AJ100" s="21">
        <v>283926.75999999995</v>
      </c>
      <c r="AK100" s="22">
        <v>36669.141054000007</v>
      </c>
      <c r="AL100" s="23">
        <v>27006.403931600002</v>
      </c>
      <c r="AM100" s="21">
        <v>284809.20000000007</v>
      </c>
      <c r="AN100" s="22">
        <v>36783.108180000017</v>
      </c>
      <c r="AO100" s="23">
        <v>27068.074414099989</v>
      </c>
      <c r="AP100" s="21">
        <v>438936.56999999983</v>
      </c>
      <c r="AQ100" s="22">
        <v>56688.658015499954</v>
      </c>
      <c r="AR100" s="23">
        <v>39794.766188999994</v>
      </c>
      <c r="AS100" s="21">
        <v>427245.02000000019</v>
      </c>
      <c r="AT100" s="22">
        <v>55178.694332999978</v>
      </c>
      <c r="AU100" s="23">
        <v>37873.144627099988</v>
      </c>
      <c r="AV100" s="21">
        <v>431477.03999999934</v>
      </c>
      <c r="AW100" s="22">
        <v>58909.560271200025</v>
      </c>
      <c r="AX100" s="23">
        <v>44445.995437900019</v>
      </c>
    </row>
    <row r="101" spans="1:50" x14ac:dyDescent="0.25">
      <c r="A101" s="7">
        <v>96</v>
      </c>
      <c r="B101" s="61" t="s">
        <v>639</v>
      </c>
      <c r="C101" s="55">
        <v>21</v>
      </c>
      <c r="D101" s="91">
        <v>0.6</v>
      </c>
      <c r="E101" s="91" t="s">
        <v>293</v>
      </c>
      <c r="F101" s="74">
        <v>38254</v>
      </c>
      <c r="G101" s="74">
        <v>39173</v>
      </c>
      <c r="H101" s="94" t="s">
        <v>424</v>
      </c>
      <c r="I101" s="70">
        <f t="shared" si="26"/>
        <v>2093516.372</v>
      </c>
      <c r="J101" s="18">
        <f t="shared" si="27"/>
        <v>270389.0075425941</v>
      </c>
      <c r="K101" s="19">
        <f t="shared" si="28"/>
        <v>0.12915543014563732</v>
      </c>
      <c r="L101" s="20">
        <f t="shared" si="29"/>
        <v>194699.9068622441</v>
      </c>
      <c r="M101" s="133">
        <v>13519.45</v>
      </c>
      <c r="N101" s="130">
        <f t="shared" si="22"/>
        <v>181180.45686224409</v>
      </c>
      <c r="O101" s="21">
        <v>334487.90200000006</v>
      </c>
      <c r="P101" s="22">
        <v>49399.681392574988</v>
      </c>
      <c r="Q101" s="23">
        <v>32730.733160254975</v>
      </c>
      <c r="R101" s="21">
        <v>311666.88799999957</v>
      </c>
      <c r="S101" s="22">
        <v>40489.772350700063</v>
      </c>
      <c r="T101" s="23">
        <v>31253.529645250095</v>
      </c>
      <c r="U101" s="21">
        <v>335503.39400000015</v>
      </c>
      <c r="V101" s="22">
        <v>44847.431085788274</v>
      </c>
      <c r="W101" s="23">
        <v>34834.344266848231</v>
      </c>
      <c r="X101" s="21">
        <v>288099.66600000032</v>
      </c>
      <c r="Y101" s="22">
        <v>34228.470271368999</v>
      </c>
      <c r="Z101" s="23">
        <v>25414.493894369036</v>
      </c>
      <c r="AA101" s="21">
        <v>0</v>
      </c>
      <c r="AB101" s="22">
        <v>0</v>
      </c>
      <c r="AC101" s="23">
        <v>0</v>
      </c>
      <c r="AD101" s="21">
        <v>0</v>
      </c>
      <c r="AE101" s="22">
        <v>0</v>
      </c>
      <c r="AF101" s="23">
        <v>0</v>
      </c>
      <c r="AG101" s="21">
        <v>0</v>
      </c>
      <c r="AH101" s="22">
        <v>0</v>
      </c>
      <c r="AI101" s="23">
        <v>0</v>
      </c>
      <c r="AJ101" s="21">
        <v>0</v>
      </c>
      <c r="AK101" s="22">
        <v>0</v>
      </c>
      <c r="AL101" s="23">
        <v>0</v>
      </c>
      <c r="AM101" s="21">
        <v>0</v>
      </c>
      <c r="AN101" s="22">
        <v>0</v>
      </c>
      <c r="AO101" s="23">
        <v>0</v>
      </c>
      <c r="AP101" s="21">
        <v>168861.07600000003</v>
      </c>
      <c r="AQ101" s="22">
        <v>20016.791949040005</v>
      </c>
      <c r="AR101" s="23">
        <v>13452.133844359994</v>
      </c>
      <c r="AS101" s="21">
        <v>323380.09399999992</v>
      </c>
      <c r="AT101" s="22">
        <v>39139.253633126973</v>
      </c>
      <c r="AU101" s="23">
        <v>26068.320298546914</v>
      </c>
      <c r="AV101" s="21">
        <v>331517.35200000001</v>
      </c>
      <c r="AW101" s="22">
        <v>42267.60685999479</v>
      </c>
      <c r="AX101" s="23">
        <v>30946.351752614839</v>
      </c>
    </row>
    <row r="102" spans="1:50" x14ac:dyDescent="0.25">
      <c r="A102" s="7">
        <v>97</v>
      </c>
      <c r="B102" s="61" t="s">
        <v>639</v>
      </c>
      <c r="C102" s="55">
        <v>17</v>
      </c>
      <c r="D102" s="91">
        <v>3.948</v>
      </c>
      <c r="E102" s="91" t="s">
        <v>293</v>
      </c>
      <c r="F102" s="74">
        <v>41332</v>
      </c>
      <c r="G102" s="74">
        <v>41333</v>
      </c>
      <c r="H102" s="94" t="s">
        <v>425</v>
      </c>
      <c r="I102" s="70">
        <f t="shared" si="26"/>
        <v>17311929</v>
      </c>
      <c r="J102" s="18">
        <f t="shared" si="27"/>
        <v>1955966.8984725</v>
      </c>
      <c r="K102" s="19">
        <f t="shared" si="28"/>
        <v>0.11298376388168528</v>
      </c>
      <c r="L102" s="20">
        <f t="shared" si="29"/>
        <v>1344358.2179699996</v>
      </c>
      <c r="M102" s="133">
        <v>97798.349999999991</v>
      </c>
      <c r="N102" s="130">
        <f t="shared" si="22"/>
        <v>1246559.8679699996</v>
      </c>
      <c r="O102" s="21">
        <v>1662248.25</v>
      </c>
      <c r="P102" s="22">
        <v>216574.32449249993</v>
      </c>
      <c r="Q102" s="23">
        <v>129591.24641249997</v>
      </c>
      <c r="R102" s="21">
        <v>2002826.25</v>
      </c>
      <c r="S102" s="22">
        <v>247629.43755000035</v>
      </c>
      <c r="T102" s="23">
        <v>188675.45069999987</v>
      </c>
      <c r="U102" s="21">
        <v>2030093.25</v>
      </c>
      <c r="V102" s="22">
        <v>237520.91025000019</v>
      </c>
      <c r="W102" s="23">
        <v>177171.90504749989</v>
      </c>
      <c r="X102" s="21">
        <v>2267339.25</v>
      </c>
      <c r="Y102" s="22">
        <v>250223.55962999992</v>
      </c>
      <c r="Z102" s="23">
        <v>180631.2931049999</v>
      </c>
      <c r="AA102" s="21">
        <v>1438953</v>
      </c>
      <c r="AB102" s="22">
        <v>149233.81563000008</v>
      </c>
      <c r="AC102" s="23">
        <v>104639.29346999992</v>
      </c>
      <c r="AD102" s="21">
        <v>924990.75</v>
      </c>
      <c r="AE102" s="22">
        <v>92859.821392500045</v>
      </c>
      <c r="AF102" s="23">
        <v>52876.042635000034</v>
      </c>
      <c r="AG102" s="21">
        <v>352131</v>
      </c>
      <c r="AH102" s="22">
        <v>36519.50600999999</v>
      </c>
      <c r="AI102" s="23">
        <v>17110.428390000008</v>
      </c>
      <c r="AJ102" s="21">
        <v>1565720.25</v>
      </c>
      <c r="AK102" s="22">
        <v>167579.0383574999</v>
      </c>
      <c r="AL102" s="23">
        <v>114812.24947500003</v>
      </c>
      <c r="AM102" s="21">
        <v>856785.75</v>
      </c>
      <c r="AN102" s="22">
        <v>91701.778822499909</v>
      </c>
      <c r="AO102" s="23">
        <v>62841.41202750001</v>
      </c>
      <c r="AP102" s="21">
        <v>798916.5</v>
      </c>
      <c r="AQ102" s="22">
        <v>85508.03299500003</v>
      </c>
      <c r="AR102" s="23">
        <v>54624.721657499977</v>
      </c>
      <c r="AS102" s="21">
        <v>1090365.75</v>
      </c>
      <c r="AT102" s="22">
        <v>116701.84622250008</v>
      </c>
      <c r="AU102" s="23">
        <v>75842.606999999989</v>
      </c>
      <c r="AV102" s="21">
        <v>2321559</v>
      </c>
      <c r="AW102" s="22">
        <v>263914.82711999974</v>
      </c>
      <c r="AX102" s="23">
        <v>185541.56804999977</v>
      </c>
    </row>
    <row r="103" spans="1:50" x14ac:dyDescent="0.25">
      <c r="A103" s="7">
        <v>98</v>
      </c>
      <c r="B103" s="61" t="s">
        <v>74</v>
      </c>
      <c r="C103" s="55">
        <v>254</v>
      </c>
      <c r="D103" s="91">
        <v>1.8</v>
      </c>
      <c r="E103" s="91" t="s">
        <v>368</v>
      </c>
      <c r="F103" s="74">
        <v>41180</v>
      </c>
      <c r="G103" s="74">
        <v>41180</v>
      </c>
      <c r="H103" s="94" t="s">
        <v>426</v>
      </c>
      <c r="I103" s="70">
        <f t="shared" si="26"/>
        <v>11075436</v>
      </c>
      <c r="J103" s="18">
        <f t="shared" si="27"/>
        <v>1405445.5579600006</v>
      </c>
      <c r="K103" s="19">
        <f t="shared" si="28"/>
        <v>0.1268975377547214</v>
      </c>
      <c r="L103" s="20">
        <f t="shared" si="29"/>
        <v>1007395.1889579998</v>
      </c>
      <c r="M103" s="133">
        <v>135848.71</v>
      </c>
      <c r="N103" s="130">
        <f t="shared" si="22"/>
        <v>871546.47895799985</v>
      </c>
      <c r="O103" s="21">
        <v>1166615.3999999992</v>
      </c>
      <c r="P103" s="22">
        <v>170010.86224199994</v>
      </c>
      <c r="Q103" s="23">
        <v>111405.41853199995</v>
      </c>
      <c r="R103" s="21">
        <v>1047772.0000000001</v>
      </c>
      <c r="S103" s="22">
        <v>145420.27588000015</v>
      </c>
      <c r="T103" s="23">
        <v>114430.67468199988</v>
      </c>
      <c r="U103" s="21">
        <v>1051554.8000000014</v>
      </c>
      <c r="V103" s="22">
        <v>138647.50038000013</v>
      </c>
      <c r="W103" s="23">
        <v>107069.41129999986</v>
      </c>
      <c r="X103" s="21">
        <v>1133402.0000000007</v>
      </c>
      <c r="Y103" s="22">
        <v>141573.24381999997</v>
      </c>
      <c r="Z103" s="23">
        <v>106828.04416000002</v>
      </c>
      <c r="AA103" s="21">
        <v>413818.39999999991</v>
      </c>
      <c r="AB103" s="22">
        <v>48818.156647999975</v>
      </c>
      <c r="AC103" s="23">
        <v>37241.51463200002</v>
      </c>
      <c r="AD103" s="21">
        <v>653211.59999999974</v>
      </c>
      <c r="AE103" s="22">
        <v>74792.728199999983</v>
      </c>
      <c r="AF103" s="23">
        <v>47823.282944000013</v>
      </c>
      <c r="AG103" s="21">
        <v>964180.59999999939</v>
      </c>
      <c r="AH103" s="22">
        <v>113744.38538200001</v>
      </c>
      <c r="AI103" s="23">
        <v>76461.263675999944</v>
      </c>
      <c r="AJ103" s="21">
        <v>1011226.8000000003</v>
      </c>
      <c r="AK103" s="22">
        <v>122803.38259200017</v>
      </c>
      <c r="AL103" s="23">
        <v>88744.617957999973</v>
      </c>
      <c r="AM103" s="21">
        <v>896646.59999999963</v>
      </c>
      <c r="AN103" s="22">
        <v>108888.763104</v>
      </c>
      <c r="AO103" s="23">
        <v>78590.631124000065</v>
      </c>
      <c r="AP103" s="21">
        <v>454407.40000000026</v>
      </c>
      <c r="AQ103" s="22">
        <v>55183.234656000044</v>
      </c>
      <c r="AR103" s="23">
        <v>38207.794858000001</v>
      </c>
      <c r="AS103" s="21">
        <v>1077408.3999999994</v>
      </c>
      <c r="AT103" s="22">
        <v>130840.476096</v>
      </c>
      <c r="AU103" s="23">
        <v>87263.834740000035</v>
      </c>
      <c r="AV103" s="21">
        <v>1205192.0000000007</v>
      </c>
      <c r="AW103" s="22">
        <v>154722.54896000004</v>
      </c>
      <c r="AX103" s="23">
        <v>113328.7003520001</v>
      </c>
    </row>
    <row r="104" spans="1:50" x14ac:dyDescent="0.25">
      <c r="A104" s="7">
        <v>99</v>
      </c>
      <c r="B104" s="61" t="s">
        <v>75</v>
      </c>
      <c r="C104" s="55">
        <v>22</v>
      </c>
      <c r="D104" s="91">
        <v>0.71499999999999997</v>
      </c>
      <c r="E104" s="91" t="s">
        <v>293</v>
      </c>
      <c r="F104" s="74">
        <v>40809</v>
      </c>
      <c r="G104" s="74">
        <v>40809</v>
      </c>
      <c r="H104" s="94" t="s">
        <v>427</v>
      </c>
      <c r="I104" s="70">
        <f t="shared" si="26"/>
        <v>4859962.8600000003</v>
      </c>
      <c r="J104" s="18">
        <f t="shared" si="27"/>
        <v>650338.57519019977</v>
      </c>
      <c r="K104" s="19">
        <f t="shared" si="28"/>
        <v>0.13381554425915915</v>
      </c>
      <c r="L104" s="20">
        <f t="shared" si="29"/>
        <v>475060.52100300009</v>
      </c>
      <c r="M104" s="133">
        <v>32516.94</v>
      </c>
      <c r="N104" s="130">
        <f t="shared" si="22"/>
        <v>442543.58100300009</v>
      </c>
      <c r="O104" s="21">
        <v>419188.32000000007</v>
      </c>
      <c r="P104" s="22">
        <v>64969.997716800011</v>
      </c>
      <c r="Q104" s="23">
        <v>44075.183121599999</v>
      </c>
      <c r="R104" s="21">
        <v>405816.66000000009</v>
      </c>
      <c r="S104" s="22">
        <v>59898.539015999959</v>
      </c>
      <c r="T104" s="23">
        <v>47888.364120600047</v>
      </c>
      <c r="U104" s="21">
        <v>336388.14000000013</v>
      </c>
      <c r="V104" s="22">
        <v>47168.344990799997</v>
      </c>
      <c r="W104" s="23">
        <v>37100.342091600018</v>
      </c>
      <c r="X104" s="21">
        <v>469279.55999999936</v>
      </c>
      <c r="Y104" s="22">
        <v>62339.096750400036</v>
      </c>
      <c r="Z104" s="23">
        <v>47907.780244799964</v>
      </c>
      <c r="AA104" s="21">
        <v>372247.02000000008</v>
      </c>
      <c r="AB104" s="22">
        <v>46702.111129199991</v>
      </c>
      <c r="AC104" s="23">
        <v>34606.075441200017</v>
      </c>
      <c r="AD104" s="21">
        <v>199015.50000000026</v>
      </c>
      <c r="AE104" s="22">
        <v>24234.117434999975</v>
      </c>
      <c r="AF104" s="23">
        <v>15765.914798399992</v>
      </c>
      <c r="AG104" s="21">
        <v>462369.5400000001</v>
      </c>
      <c r="AH104" s="22">
        <v>58008.88248839997</v>
      </c>
      <c r="AI104" s="23">
        <v>40296.935916600087</v>
      </c>
      <c r="AJ104" s="21">
        <v>444311.75999999989</v>
      </c>
      <c r="AK104" s="22">
        <v>57382.863804000044</v>
      </c>
      <c r="AL104" s="23">
        <v>42376.563681599982</v>
      </c>
      <c r="AM104" s="21">
        <v>372697.80000000005</v>
      </c>
      <c r="AN104" s="22">
        <v>48133.920869999929</v>
      </c>
      <c r="AO104" s="23">
        <v>35474.577853199982</v>
      </c>
      <c r="AP104" s="21">
        <v>454800.3</v>
      </c>
      <c r="AQ104" s="22">
        <v>58737.45874499996</v>
      </c>
      <c r="AR104" s="23">
        <v>41267.401786199989</v>
      </c>
      <c r="AS104" s="21">
        <v>456607.14000000013</v>
      </c>
      <c r="AT104" s="22">
        <v>58970.812130999984</v>
      </c>
      <c r="AU104" s="23">
        <v>40489.781591400024</v>
      </c>
      <c r="AV104" s="21">
        <v>467241.11999999982</v>
      </c>
      <c r="AW104" s="22">
        <v>63792.430113600036</v>
      </c>
      <c r="AX104" s="23">
        <v>47811.600355799928</v>
      </c>
    </row>
    <row r="105" spans="1:50" x14ac:dyDescent="0.25">
      <c r="A105" s="7">
        <v>100</v>
      </c>
      <c r="B105" s="61" t="s">
        <v>76</v>
      </c>
      <c r="C105" s="55">
        <v>263</v>
      </c>
      <c r="D105" s="91">
        <v>1.1000000000000001</v>
      </c>
      <c r="E105" s="91" t="s">
        <v>293</v>
      </c>
      <c r="F105" s="74">
        <v>41341</v>
      </c>
      <c r="G105" s="74">
        <v>41341</v>
      </c>
      <c r="H105" s="94" t="s">
        <v>428</v>
      </c>
      <c r="I105" s="70">
        <f t="shared" si="26"/>
        <v>6766031.7400000002</v>
      </c>
      <c r="J105" s="18">
        <f t="shared" si="27"/>
        <v>806708.0816376002</v>
      </c>
      <c r="K105" s="19">
        <f t="shared" si="28"/>
        <v>0.11922913055054633</v>
      </c>
      <c r="L105" s="20">
        <f t="shared" si="29"/>
        <v>564023.30326419999</v>
      </c>
      <c r="M105" s="133">
        <v>40335.39</v>
      </c>
      <c r="N105" s="130">
        <f t="shared" si="22"/>
        <v>523687.91326419997</v>
      </c>
      <c r="O105" s="21">
        <v>555301.58000000054</v>
      </c>
      <c r="P105" s="22">
        <v>77597.842789200033</v>
      </c>
      <c r="Q105" s="23">
        <v>50067.467566599982</v>
      </c>
      <c r="R105" s="21">
        <v>513347.34000000037</v>
      </c>
      <c r="S105" s="22">
        <v>68074.990757400024</v>
      </c>
      <c r="T105" s="23">
        <v>53186.138649199987</v>
      </c>
      <c r="U105" s="21">
        <v>676406.57999999973</v>
      </c>
      <c r="V105" s="22">
        <v>84882.261724200027</v>
      </c>
      <c r="W105" s="23">
        <v>64768.333386200058</v>
      </c>
      <c r="X105" s="21">
        <v>624036.89999999921</v>
      </c>
      <c r="Y105" s="22">
        <v>73861.007483999987</v>
      </c>
      <c r="Z105" s="23">
        <v>54737.344454400059</v>
      </c>
      <c r="AA105" s="21">
        <v>652689.63999999966</v>
      </c>
      <c r="AB105" s="22">
        <v>72598.668657200062</v>
      </c>
      <c r="AC105" s="23">
        <v>51377.38701479997</v>
      </c>
      <c r="AD105" s="21">
        <v>583338.01999999967</v>
      </c>
      <c r="AE105" s="22">
        <v>62808.004613399935</v>
      </c>
      <c r="AF105" s="23">
        <v>39191.049532400015</v>
      </c>
      <c r="AG105" s="21">
        <v>197701.86000000004</v>
      </c>
      <c r="AH105" s="22">
        <v>21990.377887800001</v>
      </c>
      <c r="AI105" s="23">
        <v>12649.709132600005</v>
      </c>
      <c r="AJ105" s="21">
        <v>415747.74000000185</v>
      </c>
      <c r="AK105" s="22">
        <v>47723.683074600107</v>
      </c>
      <c r="AL105" s="23">
        <v>34222.047769199948</v>
      </c>
      <c r="AM105" s="21">
        <v>590953.38000000024</v>
      </c>
      <c r="AN105" s="22">
        <v>67835.538490200008</v>
      </c>
      <c r="AO105" s="23">
        <v>47740.715147800081</v>
      </c>
      <c r="AP105" s="21">
        <v>664416.70000000007</v>
      </c>
      <c r="AQ105" s="22">
        <v>76268.392993000118</v>
      </c>
      <c r="AR105" s="23">
        <v>50838.707952999997</v>
      </c>
      <c r="AS105" s="21">
        <v>626163.18000000087</v>
      </c>
      <c r="AT105" s="22">
        <v>71877.271432199996</v>
      </c>
      <c r="AU105" s="23">
        <v>46643.087955399926</v>
      </c>
      <c r="AV105" s="21">
        <v>665928.81999999948</v>
      </c>
      <c r="AW105" s="22">
        <v>81190.041734399929</v>
      </c>
      <c r="AX105" s="23">
        <v>58601.314702600008</v>
      </c>
    </row>
    <row r="106" spans="1:50" x14ac:dyDescent="0.25">
      <c r="A106" s="7">
        <v>101</v>
      </c>
      <c r="B106" s="61" t="s">
        <v>727</v>
      </c>
      <c r="C106" s="55">
        <v>415</v>
      </c>
      <c r="D106" s="91">
        <v>0.4</v>
      </c>
      <c r="E106" s="91" t="s">
        <v>293</v>
      </c>
      <c r="F106" s="74">
        <v>42230</v>
      </c>
      <c r="G106" s="74">
        <v>42298</v>
      </c>
      <c r="H106" s="94" t="s">
        <v>730</v>
      </c>
      <c r="I106" s="70">
        <f t="shared" ref="I106" si="49">O106+R106+U106+X106+AA106+AD106+AG106+AJ106+AM106+AP106+AS106+AV106</f>
        <v>2104551.2423999999</v>
      </c>
      <c r="J106" s="18">
        <f t="shared" ref="J106" si="50">P106+S106+V106+Y106+AB106+AE106+AH106+AK106+AN106+AQ106+AT106+AW106</f>
        <v>292611.75260659202</v>
      </c>
      <c r="K106" s="19">
        <f t="shared" ref="K106" si="51">J106/I106</f>
        <v>0.13903759942328694</v>
      </c>
      <c r="L106" s="20">
        <f t="shared" ref="L106" si="52">Q106+T106+W106+Z106+AC106+AF106+AI106+AL106+AO106+AR106+AU106+AX106</f>
        <v>217203.62229878403</v>
      </c>
      <c r="M106" s="133">
        <v>20329.78</v>
      </c>
      <c r="N106" s="130">
        <f t="shared" si="22"/>
        <v>196873.84229878403</v>
      </c>
      <c r="O106" s="21">
        <v>76745.793599999946</v>
      </c>
      <c r="P106" s="22">
        <v>13658.448886991997</v>
      </c>
      <c r="Q106" s="23">
        <v>9750.7986047839931</v>
      </c>
      <c r="R106" s="21">
        <v>64962.528800000022</v>
      </c>
      <c r="S106" s="22">
        <v>10611.349349999999</v>
      </c>
      <c r="T106" s="23">
        <v>8723.2499515999971</v>
      </c>
      <c r="U106" s="21">
        <v>105541.04000000002</v>
      </c>
      <c r="V106" s="22">
        <v>15613.741457599997</v>
      </c>
      <c r="W106" s="23">
        <v>12458.282403199984</v>
      </c>
      <c r="X106" s="21">
        <v>193902.31999999995</v>
      </c>
      <c r="Y106" s="22">
        <v>27175.410148000035</v>
      </c>
      <c r="Z106" s="23">
        <v>21219.586704000005</v>
      </c>
      <c r="AA106" s="21">
        <v>182032.67999999993</v>
      </c>
      <c r="AB106" s="22">
        <v>24095.665851600024</v>
      </c>
      <c r="AC106" s="23">
        <v>18108.820387199979</v>
      </c>
      <c r="AD106" s="21">
        <v>177701.28000000003</v>
      </c>
      <c r="AE106" s="22">
        <v>22829.283441600033</v>
      </c>
      <c r="AF106" s="23">
        <v>15637.487701600003</v>
      </c>
      <c r="AG106" s="21">
        <v>197298.95999999993</v>
      </c>
      <c r="AH106" s="22">
        <v>26116.463335200031</v>
      </c>
      <c r="AI106" s="23">
        <v>18784.540375600023</v>
      </c>
      <c r="AJ106" s="21">
        <v>216860.32000000024</v>
      </c>
      <c r="AK106" s="22">
        <v>29549.387203200007</v>
      </c>
      <c r="AL106" s="23">
        <v>22221.513153599986</v>
      </c>
      <c r="AM106" s="21">
        <v>229298.64000000004</v>
      </c>
      <c r="AN106" s="22">
        <v>31244.232686399919</v>
      </c>
      <c r="AO106" s="23">
        <v>23423.779533200021</v>
      </c>
      <c r="AP106" s="21">
        <v>237075.28</v>
      </c>
      <c r="AQ106" s="22">
        <v>32303.877652799994</v>
      </c>
      <c r="AR106" s="23">
        <v>23195.917798400038</v>
      </c>
      <c r="AS106" s="21">
        <v>197474.91999999995</v>
      </c>
      <c r="AT106" s="22">
        <v>26907.932599199976</v>
      </c>
      <c r="AU106" s="23">
        <v>18867.454650799998</v>
      </c>
      <c r="AV106" s="21">
        <v>225657.47999999986</v>
      </c>
      <c r="AW106" s="22">
        <v>32505.959993999997</v>
      </c>
      <c r="AX106" s="23">
        <v>24812.191034800009</v>
      </c>
    </row>
    <row r="107" spans="1:50" s="172" customFormat="1" x14ac:dyDescent="0.25">
      <c r="A107" s="169">
        <v>102</v>
      </c>
      <c r="B107" s="170" t="s">
        <v>751</v>
      </c>
      <c r="C107" s="171">
        <v>420</v>
      </c>
      <c r="D107" s="91">
        <v>3.98</v>
      </c>
      <c r="E107" s="91" t="s">
        <v>293</v>
      </c>
      <c r="F107" s="74">
        <v>42690</v>
      </c>
      <c r="G107" s="74">
        <v>42690</v>
      </c>
      <c r="H107" s="94" t="s">
        <v>756</v>
      </c>
      <c r="I107" s="70">
        <f t="shared" ref="I107" si="53">O107+R107+U107+X107+AA107+AD107+AG107+AJ107+AM107+AP107+AS107+AV107</f>
        <v>1283493.5999999994</v>
      </c>
      <c r="J107" s="18">
        <f t="shared" ref="J107" si="54">P107+S107+V107+Y107+AB107+AE107+AH107+AK107+AN107+AQ107+AT107+AW107</f>
        <v>143415.21889799999</v>
      </c>
      <c r="K107" s="19">
        <f t="shared" ref="K107" si="55">J107/I107</f>
        <v>0.11173816441157171</v>
      </c>
      <c r="L107" s="20">
        <f t="shared" ref="L107" si="56">Q107+T107+W107+Z107+AC107+AF107+AI107+AL107+AO107+AR107+AU107+AX107</f>
        <v>103649.48227499999</v>
      </c>
      <c r="M107" s="133">
        <v>9176.44</v>
      </c>
      <c r="N107" s="130">
        <f t="shared" ref="N107" si="57">L107-M107</f>
        <v>94473.042274999985</v>
      </c>
      <c r="O107" s="166">
        <v>0</v>
      </c>
      <c r="P107" s="167">
        <v>0</v>
      </c>
      <c r="Q107" s="168">
        <v>0</v>
      </c>
      <c r="R107" s="166">
        <v>0</v>
      </c>
      <c r="S107" s="167">
        <v>0</v>
      </c>
      <c r="T107" s="168">
        <v>0</v>
      </c>
      <c r="U107" s="166">
        <v>0</v>
      </c>
      <c r="V107" s="167">
        <v>0</v>
      </c>
      <c r="W107" s="168">
        <v>0</v>
      </c>
      <c r="X107" s="166">
        <v>0</v>
      </c>
      <c r="Y107" s="167">
        <v>0</v>
      </c>
      <c r="Z107" s="168">
        <v>0</v>
      </c>
      <c r="AA107" s="166">
        <v>0</v>
      </c>
      <c r="AB107" s="167">
        <v>0</v>
      </c>
      <c r="AC107" s="168">
        <v>0</v>
      </c>
      <c r="AD107" s="166">
        <v>0</v>
      </c>
      <c r="AE107" s="167">
        <v>0</v>
      </c>
      <c r="AF107" s="168">
        <v>0</v>
      </c>
      <c r="AG107" s="166">
        <v>0</v>
      </c>
      <c r="AH107" s="167">
        <v>0</v>
      </c>
      <c r="AI107" s="168">
        <v>0</v>
      </c>
      <c r="AJ107" s="166">
        <v>0</v>
      </c>
      <c r="AK107" s="167">
        <v>0</v>
      </c>
      <c r="AL107" s="168">
        <v>0</v>
      </c>
      <c r="AM107" s="166">
        <v>0</v>
      </c>
      <c r="AN107" s="167">
        <v>0</v>
      </c>
      <c r="AO107" s="168">
        <v>0</v>
      </c>
      <c r="AP107" s="166">
        <v>0</v>
      </c>
      <c r="AQ107" s="167">
        <v>0</v>
      </c>
      <c r="AR107" s="168">
        <v>0</v>
      </c>
      <c r="AS107" s="166">
        <v>374786.99999999983</v>
      </c>
      <c r="AT107" s="167">
        <v>40113.45261</v>
      </c>
      <c r="AU107" s="168">
        <v>26638.409421000008</v>
      </c>
      <c r="AV107" s="166">
        <v>908706.59999999963</v>
      </c>
      <c r="AW107" s="167">
        <v>103301.76628799998</v>
      </c>
      <c r="AX107" s="168">
        <v>77011.072853999984</v>
      </c>
    </row>
    <row r="108" spans="1:50" x14ac:dyDescent="0.25">
      <c r="A108" s="7">
        <v>103</v>
      </c>
      <c r="B108" s="61" t="s">
        <v>77</v>
      </c>
      <c r="C108" s="55">
        <v>417</v>
      </c>
      <c r="D108" s="91">
        <v>0.98</v>
      </c>
      <c r="E108" s="91" t="s">
        <v>293</v>
      </c>
      <c r="F108" s="74">
        <v>42117</v>
      </c>
      <c r="G108" s="74">
        <v>42117</v>
      </c>
      <c r="H108" s="94" t="s">
        <v>745</v>
      </c>
      <c r="I108" s="70">
        <f t="shared" ref="I108" si="58">O108+R108+U108+X108+AA108+AD108+AG108+AJ108+AM108+AP108+AS108+AV108</f>
        <v>2822943.3000000003</v>
      </c>
      <c r="J108" s="18">
        <f t="shared" ref="J108" si="59">P108+S108+V108+Y108+AB108+AE108+AH108+AK108+AN108+AQ108+AT108+AW108</f>
        <v>365431.49040099978</v>
      </c>
      <c r="K108" s="19">
        <f t="shared" ref="K108" si="60">J108/I108</f>
        <v>0.12945052435201224</v>
      </c>
      <c r="L108" s="20">
        <f t="shared" ref="L108" si="61">Q108+T108+W108+Z108+AC108+AF108+AI108+AL108+AO108+AR108+AU108+AX108</f>
        <v>273409.73180900002</v>
      </c>
      <c r="M108" s="133">
        <v>21442.319999999996</v>
      </c>
      <c r="N108" s="130">
        <f>L108-M108</f>
        <v>251967.41180900001</v>
      </c>
      <c r="O108" s="21">
        <v>0</v>
      </c>
      <c r="P108" s="22">
        <v>0</v>
      </c>
      <c r="Q108" s="23">
        <v>0</v>
      </c>
      <c r="R108" s="166">
        <v>551120.60000000009</v>
      </c>
      <c r="S108" s="167">
        <v>73182.946265999926</v>
      </c>
      <c r="T108" s="168">
        <v>57169.409445999969</v>
      </c>
      <c r="U108" s="166">
        <v>502832.49999999965</v>
      </c>
      <c r="V108" s="167">
        <v>69390.884999999966</v>
      </c>
      <c r="W108" s="168">
        <v>54226.441783000017</v>
      </c>
      <c r="X108" s="166">
        <v>526656.7999999997</v>
      </c>
      <c r="Y108" s="167">
        <v>68849.843463999947</v>
      </c>
      <c r="Z108" s="168">
        <v>52587.265431000036</v>
      </c>
      <c r="AA108" s="21">
        <v>538587.70000000077</v>
      </c>
      <c r="AB108" s="22">
        <v>66499.42331899998</v>
      </c>
      <c r="AC108" s="23">
        <v>49242.609613999986</v>
      </c>
      <c r="AD108" s="21">
        <v>116767.50000000004</v>
      </c>
      <c r="AE108" s="22">
        <v>13993.417200000004</v>
      </c>
      <c r="AF108" s="23">
        <v>8794.0255780000025</v>
      </c>
      <c r="AG108" s="21">
        <v>406250.90000000014</v>
      </c>
      <c r="AH108" s="22">
        <v>50159.798623000002</v>
      </c>
      <c r="AI108" s="23">
        <v>34661.537613000022</v>
      </c>
      <c r="AJ108" s="21">
        <v>66545.700000000012</v>
      </c>
      <c r="AK108" s="22">
        <v>8458.6239270000024</v>
      </c>
      <c r="AL108" s="23">
        <v>6453.7433999999985</v>
      </c>
      <c r="AM108" s="21">
        <v>0</v>
      </c>
      <c r="AN108" s="22">
        <v>0</v>
      </c>
      <c r="AO108" s="23">
        <v>0</v>
      </c>
      <c r="AP108" s="21">
        <v>0</v>
      </c>
      <c r="AQ108" s="22">
        <v>0</v>
      </c>
      <c r="AR108" s="23">
        <v>0</v>
      </c>
      <c r="AS108" s="21">
        <v>61436.499999999971</v>
      </c>
      <c r="AT108" s="22">
        <v>7809.1935150000008</v>
      </c>
      <c r="AU108" s="23">
        <v>5117.502583999998</v>
      </c>
      <c r="AV108" s="21">
        <v>52745.099999999984</v>
      </c>
      <c r="AW108" s="22">
        <v>7087.3590869999989</v>
      </c>
      <c r="AX108" s="23">
        <v>5157.1963600000008</v>
      </c>
    </row>
    <row r="109" spans="1:50" x14ac:dyDescent="0.25">
      <c r="A109" s="7">
        <v>104</v>
      </c>
      <c r="B109" s="61" t="s">
        <v>77</v>
      </c>
      <c r="C109" s="55">
        <v>275</v>
      </c>
      <c r="D109" s="91">
        <v>0.72499999999999998</v>
      </c>
      <c r="E109" s="91" t="s">
        <v>293</v>
      </c>
      <c r="F109" s="74">
        <v>41323</v>
      </c>
      <c r="G109" s="74">
        <v>41323</v>
      </c>
      <c r="H109" s="94" t="s">
        <v>623</v>
      </c>
      <c r="I109" s="70">
        <f t="shared" si="26"/>
        <v>5638890.0999999987</v>
      </c>
      <c r="J109" s="18">
        <f t="shared" si="27"/>
        <v>741238.7407750003</v>
      </c>
      <c r="K109" s="19">
        <f t="shared" si="28"/>
        <v>0.13145117702772757</v>
      </c>
      <c r="L109" s="20">
        <f t="shared" si="29"/>
        <v>534683.67913000018</v>
      </c>
      <c r="M109" s="133">
        <v>33891.19</v>
      </c>
      <c r="N109" s="130">
        <f t="shared" si="22"/>
        <v>500792.48913000018</v>
      </c>
      <c r="O109" s="21">
        <v>800307.09999999916</v>
      </c>
      <c r="P109" s="22">
        <v>108913.79323899998</v>
      </c>
      <c r="Q109" s="23">
        <v>69141.414674000072</v>
      </c>
      <c r="R109" s="166">
        <v>431522.2000000003</v>
      </c>
      <c r="S109" s="167">
        <v>57822.423615000065</v>
      </c>
      <c r="T109" s="168">
        <v>45081.529016000022</v>
      </c>
      <c r="U109" s="166">
        <v>498147.90000000008</v>
      </c>
      <c r="V109" s="167">
        <v>69850.298538000017</v>
      </c>
      <c r="W109" s="168">
        <v>54978.460600999992</v>
      </c>
      <c r="X109" s="166">
        <v>485766.59999999928</v>
      </c>
      <c r="Y109" s="167">
        <v>64529.235144000086</v>
      </c>
      <c r="Z109" s="168">
        <v>49602.947595999976</v>
      </c>
      <c r="AA109" s="21">
        <v>257184.39999999985</v>
      </c>
      <c r="AB109" s="22">
        <v>32266.354824000016</v>
      </c>
      <c r="AC109" s="23">
        <v>24657.040774000005</v>
      </c>
      <c r="AD109" s="21">
        <v>464299.89999999973</v>
      </c>
      <c r="AE109" s="22">
        <v>56537.798823000019</v>
      </c>
      <c r="AF109" s="23">
        <v>37959.39228300003</v>
      </c>
      <c r="AG109" s="21">
        <v>382287.19999999972</v>
      </c>
      <c r="AH109" s="22">
        <v>47961.752112000016</v>
      </c>
      <c r="AI109" s="23">
        <v>33516.921256999987</v>
      </c>
      <c r="AJ109" s="21">
        <v>497295.39999999997</v>
      </c>
      <c r="AK109" s="22">
        <v>64225.700910000065</v>
      </c>
      <c r="AL109" s="23">
        <v>47353.738870000008</v>
      </c>
      <c r="AM109" s="21">
        <v>511823.7000000003</v>
      </c>
      <c r="AN109" s="22">
        <v>66102.030855000106</v>
      </c>
      <c r="AO109" s="23">
        <v>48702.368407999958</v>
      </c>
      <c r="AP109" s="21">
        <v>310008.99999999994</v>
      </c>
      <c r="AQ109" s="22">
        <v>40037.662350000035</v>
      </c>
      <c r="AR109" s="23">
        <v>27894.076342999968</v>
      </c>
      <c r="AS109" s="21">
        <v>484009.70000000024</v>
      </c>
      <c r="AT109" s="22">
        <v>62509.852755000014</v>
      </c>
      <c r="AU109" s="23">
        <v>42940.371792000005</v>
      </c>
      <c r="AV109" s="21">
        <v>516236.99999999988</v>
      </c>
      <c r="AW109" s="22">
        <v>70481.837609999973</v>
      </c>
      <c r="AX109" s="23">
        <v>52855.417516000045</v>
      </c>
    </row>
    <row r="110" spans="1:50" x14ac:dyDescent="0.25">
      <c r="A110" s="7">
        <v>105</v>
      </c>
      <c r="B110" s="61" t="s">
        <v>722</v>
      </c>
      <c r="C110" s="55">
        <v>406</v>
      </c>
      <c r="D110" s="91">
        <v>0.77</v>
      </c>
      <c r="E110" s="79" t="s">
        <v>293</v>
      </c>
      <c r="F110" s="74">
        <v>42174</v>
      </c>
      <c r="G110" s="74">
        <v>42174</v>
      </c>
      <c r="H110" s="94" t="s">
        <v>713</v>
      </c>
      <c r="I110" s="70">
        <f t="shared" si="26"/>
        <v>5278571.2200000025</v>
      </c>
      <c r="J110" s="18">
        <f t="shared" si="27"/>
        <v>707667.24674590002</v>
      </c>
      <c r="K110" s="19">
        <f t="shared" si="28"/>
        <v>0.13406416570920107</v>
      </c>
      <c r="L110" s="20">
        <f t="shared" si="29"/>
        <v>516586.88291959983</v>
      </c>
      <c r="M110" s="133">
        <v>35383.370000000003</v>
      </c>
      <c r="N110" s="130">
        <f t="shared" si="22"/>
        <v>481203.51291959983</v>
      </c>
      <c r="O110" s="21">
        <v>518185.06000000023</v>
      </c>
      <c r="P110" s="22">
        <v>80313.502449400024</v>
      </c>
      <c r="Q110" s="23">
        <v>54343.001165399932</v>
      </c>
      <c r="R110" s="21">
        <v>474778.72000000044</v>
      </c>
      <c r="S110" s="22">
        <v>70077.339071999915</v>
      </c>
      <c r="T110" s="23">
        <v>56005.627801199902</v>
      </c>
      <c r="U110" s="21">
        <v>475286.80999999988</v>
      </c>
      <c r="V110" s="22">
        <v>66644.716498199967</v>
      </c>
      <c r="W110" s="23">
        <v>52485.132396099965</v>
      </c>
      <c r="X110" s="166">
        <v>442588.08000000007</v>
      </c>
      <c r="Y110" s="167">
        <v>58793.400547200079</v>
      </c>
      <c r="Z110" s="168">
        <v>45205.679359299989</v>
      </c>
      <c r="AA110" s="21">
        <v>452857.92000000004</v>
      </c>
      <c r="AB110" s="22">
        <v>56815.55464319999</v>
      </c>
      <c r="AC110" s="23">
        <v>42020.706379900032</v>
      </c>
      <c r="AD110" s="21">
        <v>434673.79999999987</v>
      </c>
      <c r="AE110" s="22">
        <v>52930.228625999989</v>
      </c>
      <c r="AF110" s="23">
        <v>35231.6847977</v>
      </c>
      <c r="AG110" s="21">
        <v>433674.3000000004</v>
      </c>
      <c r="AH110" s="22">
        <v>54408.777677999991</v>
      </c>
      <c r="AI110" s="23">
        <v>37869.323687500008</v>
      </c>
      <c r="AJ110" s="21">
        <v>430036.08000000054</v>
      </c>
      <c r="AK110" s="22">
        <v>55539.159732</v>
      </c>
      <c r="AL110" s="23">
        <v>41050.643409900003</v>
      </c>
      <c r="AM110" s="21">
        <v>312230.78999999992</v>
      </c>
      <c r="AN110" s="22">
        <v>40324.606528499979</v>
      </c>
      <c r="AO110" s="23">
        <v>29680.302101599998</v>
      </c>
      <c r="AP110" s="21">
        <v>422256.64000000042</v>
      </c>
      <c r="AQ110" s="22">
        <v>54534.445055999997</v>
      </c>
      <c r="AR110" s="23">
        <v>38290.066818600033</v>
      </c>
      <c r="AS110" s="21">
        <v>424709.54000000056</v>
      </c>
      <c r="AT110" s="22">
        <v>54851.237090999981</v>
      </c>
      <c r="AU110" s="23">
        <v>37634.96470429995</v>
      </c>
      <c r="AV110" s="21">
        <v>457293.47999999975</v>
      </c>
      <c r="AW110" s="22">
        <v>62434.278824400099</v>
      </c>
      <c r="AX110" s="23">
        <v>46769.750298099963</v>
      </c>
    </row>
    <row r="111" spans="1:50" x14ac:dyDescent="0.25">
      <c r="A111" s="7"/>
      <c r="B111" s="61"/>
      <c r="C111" s="61"/>
      <c r="D111" s="91">
        <f>SUM(D64:D110)</f>
        <v>56.964999999999996</v>
      </c>
      <c r="E111" s="91"/>
      <c r="F111" s="74"/>
      <c r="G111" s="74"/>
      <c r="H111" s="109" t="s">
        <v>675</v>
      </c>
      <c r="I111" s="104">
        <f>SUM(I64:I110)</f>
        <v>301323875.92079532</v>
      </c>
      <c r="J111" s="104">
        <f>SUM(J64:J110)</f>
        <v>35241167.235697493</v>
      </c>
      <c r="K111" s="125">
        <f t="shared" si="28"/>
        <v>0.11695444686554089</v>
      </c>
      <c r="L111" s="104">
        <f>SUM(L64:L110)</f>
        <v>24373743.519380506</v>
      </c>
      <c r="M111" s="134">
        <f t="shared" ref="M111:AX111" si="62">SUM(M64:M110)</f>
        <v>2660391.94</v>
      </c>
      <c r="N111" s="104">
        <f t="shared" si="62"/>
        <v>21713351.579380509</v>
      </c>
      <c r="O111" s="104">
        <f t="shared" si="62"/>
        <v>27055881.463116992</v>
      </c>
      <c r="P111" s="104">
        <f t="shared" si="62"/>
        <v>3656977.8077963525</v>
      </c>
      <c r="Q111" s="104">
        <f t="shared" si="62"/>
        <v>2302122.2189106806</v>
      </c>
      <c r="R111" s="104">
        <f t="shared" si="62"/>
        <v>26316970.982226409</v>
      </c>
      <c r="S111" s="104">
        <f t="shared" si="62"/>
        <v>3385506.1454248182</v>
      </c>
      <c r="T111" s="104">
        <f t="shared" si="62"/>
        <v>2607708.9024749431</v>
      </c>
      <c r="U111" s="104">
        <f t="shared" si="62"/>
        <v>27953293.43099251</v>
      </c>
      <c r="V111" s="104">
        <f t="shared" si="62"/>
        <v>3429093.1933799759</v>
      </c>
      <c r="W111" s="104">
        <f t="shared" si="62"/>
        <v>2593988.3419163469</v>
      </c>
      <c r="X111" s="104">
        <f t="shared" si="62"/>
        <v>24823658.421278849</v>
      </c>
      <c r="Y111" s="104">
        <f t="shared" si="62"/>
        <v>2893638.796770263</v>
      </c>
      <c r="Z111" s="104">
        <f t="shared" si="62"/>
        <v>2132120.2062932705</v>
      </c>
      <c r="AA111" s="104">
        <f t="shared" si="62"/>
        <v>24440664.810400002</v>
      </c>
      <c r="AB111" s="104">
        <f t="shared" si="62"/>
        <v>2666955.2566451873</v>
      </c>
      <c r="AC111" s="104">
        <f t="shared" si="62"/>
        <v>1876330.5912991043</v>
      </c>
      <c r="AD111" s="104">
        <f t="shared" si="62"/>
        <v>21134847.302999992</v>
      </c>
      <c r="AE111" s="104">
        <f t="shared" si="62"/>
        <v>2253008.3453985462</v>
      </c>
      <c r="AF111" s="104">
        <f t="shared" si="62"/>
        <v>1388130.7586592843</v>
      </c>
      <c r="AG111" s="104">
        <f t="shared" si="62"/>
        <v>23358765.326200005</v>
      </c>
      <c r="AH111" s="104">
        <f t="shared" si="62"/>
        <v>2543291.6628209734</v>
      </c>
      <c r="AI111" s="104">
        <f t="shared" si="62"/>
        <v>1643145.6808848211</v>
      </c>
      <c r="AJ111" s="104">
        <f t="shared" si="62"/>
        <v>24165493.284200009</v>
      </c>
      <c r="AK111" s="104">
        <f t="shared" si="62"/>
        <v>2699876.5055006747</v>
      </c>
      <c r="AL111" s="104">
        <f t="shared" si="62"/>
        <v>1884510.0688247497</v>
      </c>
      <c r="AM111" s="104">
        <f t="shared" si="62"/>
        <v>22611216.075200003</v>
      </c>
      <c r="AN111" s="104">
        <f t="shared" si="62"/>
        <v>2525541.1757745286</v>
      </c>
      <c r="AO111" s="104">
        <f t="shared" si="62"/>
        <v>1756344.147906204</v>
      </c>
      <c r="AP111" s="104">
        <f t="shared" si="62"/>
        <v>24683458.996227063</v>
      </c>
      <c r="AQ111" s="104">
        <f t="shared" si="62"/>
        <v>2772410.5934679285</v>
      </c>
      <c r="AR111" s="104">
        <f t="shared" si="62"/>
        <v>1824190.5836172039</v>
      </c>
      <c r="AS111" s="104">
        <f t="shared" si="62"/>
        <v>27378096.098830115</v>
      </c>
      <c r="AT111" s="104">
        <f t="shared" si="62"/>
        <v>3095986.1280001174</v>
      </c>
      <c r="AU111" s="104">
        <f t="shared" si="62"/>
        <v>1991461.2776173605</v>
      </c>
      <c r="AV111" s="104">
        <f t="shared" si="62"/>
        <v>27401529.729123216</v>
      </c>
      <c r="AW111" s="104">
        <f t="shared" si="62"/>
        <v>3318881.6247181352</v>
      </c>
      <c r="AX111" s="104">
        <f t="shared" si="62"/>
        <v>2373690.7409765348</v>
      </c>
    </row>
    <row r="112" spans="1:50" x14ac:dyDescent="0.25">
      <c r="A112" s="7"/>
      <c r="B112" s="61"/>
      <c r="C112" s="61"/>
      <c r="D112" s="91"/>
      <c r="E112" s="91"/>
      <c r="F112" s="74"/>
      <c r="G112" s="74"/>
      <c r="H112" s="94"/>
      <c r="I112" s="105"/>
      <c r="J112" s="106"/>
      <c r="K112" s="107"/>
      <c r="L112" s="108"/>
      <c r="M112" s="135"/>
      <c r="N112" s="131"/>
      <c r="O112" s="21"/>
      <c r="P112" s="22"/>
      <c r="Q112" s="23"/>
      <c r="R112" s="21"/>
      <c r="S112" s="22"/>
      <c r="T112" s="23"/>
      <c r="U112" s="21"/>
      <c r="V112" s="22"/>
      <c r="W112" s="23"/>
      <c r="X112" s="21"/>
      <c r="Y112" s="22"/>
      <c r="Z112" s="23"/>
      <c r="AA112" s="21"/>
      <c r="AB112" s="22"/>
      <c r="AC112" s="23"/>
      <c r="AD112" s="21"/>
      <c r="AE112" s="22"/>
      <c r="AF112" s="23"/>
      <c r="AG112" s="21"/>
      <c r="AH112" s="22"/>
      <c r="AI112" s="23"/>
      <c r="AJ112" s="21"/>
      <c r="AK112" s="22"/>
      <c r="AL112" s="23"/>
      <c r="AM112" s="21"/>
      <c r="AN112" s="22"/>
      <c r="AO112" s="23"/>
      <c r="AP112" s="21"/>
      <c r="AQ112" s="22"/>
      <c r="AR112" s="23"/>
      <c r="AS112" s="21"/>
      <c r="AT112" s="22"/>
      <c r="AU112" s="23"/>
      <c r="AV112" s="21"/>
      <c r="AW112" s="22"/>
      <c r="AX112" s="23"/>
    </row>
    <row r="113" spans="1:50" x14ac:dyDescent="0.25">
      <c r="A113" s="7">
        <v>106</v>
      </c>
      <c r="B113" s="63" t="s">
        <v>661</v>
      </c>
      <c r="C113" s="163">
        <v>43</v>
      </c>
      <c r="D113" s="91">
        <v>0.16500000000000001</v>
      </c>
      <c r="E113" s="91" t="s">
        <v>368</v>
      </c>
      <c r="F113" s="74">
        <v>37349</v>
      </c>
      <c r="G113" s="74">
        <v>39934</v>
      </c>
      <c r="H113" s="94" t="s">
        <v>448</v>
      </c>
      <c r="I113" s="70">
        <f t="shared" ref="I113:I145" si="63">O113+R113+U113+X113+AA113+AD113+AG113+AJ113+AM113+AP113+AS113+AV113</f>
        <v>417718.45600000001</v>
      </c>
      <c r="J113" s="18">
        <f t="shared" ref="J113:J145" si="64">P113+S113+V113+Y113+AB113+AE113+AH113+AK113+AN113+AQ113+AT113+AW113</f>
        <v>79834.351310719998</v>
      </c>
      <c r="K113" s="19">
        <f t="shared" ref="K113:K153" si="65">J113/I113</f>
        <v>0.19111999999999998</v>
      </c>
      <c r="L113" s="20">
        <f t="shared" ref="L113:L145" si="66">Q113+T113+W113+Z113+AC113+AF113+AI113+AL113+AO113+AR113+AU113+AX113</f>
        <v>65605.05880968002</v>
      </c>
      <c r="M113" s="133">
        <v>7983.4499999999989</v>
      </c>
      <c r="N113" s="130">
        <f t="shared" ref="N113:N176" si="67">L113-M113</f>
        <v>57621.608809680023</v>
      </c>
      <c r="O113" s="21">
        <v>19222.207999999984</v>
      </c>
      <c r="P113" s="22">
        <v>3673.748392959993</v>
      </c>
      <c r="Q113" s="23">
        <v>2781.5451895200026</v>
      </c>
      <c r="R113" s="21">
        <v>49168.704000000034</v>
      </c>
      <c r="S113" s="22">
        <v>9397.1227084799993</v>
      </c>
      <c r="T113" s="23">
        <v>7919.6838464000093</v>
      </c>
      <c r="U113" s="21">
        <v>66621.871999999974</v>
      </c>
      <c r="V113" s="22">
        <v>12732.772176639992</v>
      </c>
      <c r="W113" s="23">
        <v>10744.373072159993</v>
      </c>
      <c r="X113" s="21">
        <v>53693.560000000012</v>
      </c>
      <c r="Y113" s="22">
        <v>10261.913187199989</v>
      </c>
      <c r="Z113" s="23">
        <v>8592.9536077599951</v>
      </c>
      <c r="AA113" s="21">
        <v>42999.664000000004</v>
      </c>
      <c r="AB113" s="22">
        <v>8218.0957836800026</v>
      </c>
      <c r="AC113" s="23">
        <v>6833.1373553600097</v>
      </c>
      <c r="AD113" s="21">
        <v>19856.751999999986</v>
      </c>
      <c r="AE113" s="22">
        <v>3795.0224422399974</v>
      </c>
      <c r="AF113" s="23">
        <v>2998.8592410400001</v>
      </c>
      <c r="AG113" s="21">
        <v>17806.88</v>
      </c>
      <c r="AH113" s="22">
        <v>3403.2509056000026</v>
      </c>
      <c r="AI113" s="23">
        <v>2697.1061593599998</v>
      </c>
      <c r="AJ113" s="21">
        <v>29617.031999999999</v>
      </c>
      <c r="AK113" s="22">
        <v>5660.4071558400046</v>
      </c>
      <c r="AL113" s="23">
        <v>4658.2871892799967</v>
      </c>
      <c r="AM113" s="21">
        <v>11881.776000000007</v>
      </c>
      <c r="AN113" s="22">
        <v>2270.845029119997</v>
      </c>
      <c r="AO113" s="23">
        <v>1868.2487064000002</v>
      </c>
      <c r="AP113" s="21">
        <v>10376.551999999992</v>
      </c>
      <c r="AQ113" s="22">
        <v>1983.1666182400015</v>
      </c>
      <c r="AR113" s="23">
        <v>1582.5165711200045</v>
      </c>
      <c r="AS113" s="21">
        <v>37850.744000000021</v>
      </c>
      <c r="AT113" s="22">
        <v>7234.0341932800029</v>
      </c>
      <c r="AU113" s="23">
        <v>5726.4554725600083</v>
      </c>
      <c r="AV113" s="21">
        <v>58622.712000000036</v>
      </c>
      <c r="AW113" s="22">
        <v>11203.972717440014</v>
      </c>
      <c r="AX113" s="23">
        <v>9201.8923987199905</v>
      </c>
    </row>
    <row r="114" spans="1:50" x14ac:dyDescent="0.25">
      <c r="A114" s="16">
        <v>107</v>
      </c>
      <c r="B114" s="63" t="s">
        <v>78</v>
      </c>
      <c r="C114" s="163">
        <v>341</v>
      </c>
      <c r="D114" s="91">
        <v>0.03</v>
      </c>
      <c r="E114" s="91" t="s">
        <v>368</v>
      </c>
      <c r="F114" s="74">
        <v>36697</v>
      </c>
      <c r="G114" s="74">
        <v>39508</v>
      </c>
      <c r="H114" s="94" t="s">
        <v>449</v>
      </c>
      <c r="I114" s="70">
        <f t="shared" si="63"/>
        <v>132629.96400000004</v>
      </c>
      <c r="J114" s="18">
        <f t="shared" si="64"/>
        <v>26149.323702240014</v>
      </c>
      <c r="K114" s="19">
        <f t="shared" si="65"/>
        <v>0.19716000000000006</v>
      </c>
      <c r="L114" s="20">
        <f t="shared" si="66"/>
        <v>21845.915072571002</v>
      </c>
      <c r="M114" s="133">
        <v>2614.9300000000003</v>
      </c>
      <c r="N114" s="130">
        <f t="shared" si="67"/>
        <v>19230.985072571002</v>
      </c>
      <c r="O114" s="21">
        <v>4663.370699999994</v>
      </c>
      <c r="P114" s="22">
        <v>919.43016721199979</v>
      </c>
      <c r="Q114" s="23">
        <v>748.85867126099947</v>
      </c>
      <c r="R114" s="21">
        <v>26446.507199999985</v>
      </c>
      <c r="S114" s="22">
        <v>5214.1933595520059</v>
      </c>
      <c r="T114" s="23">
        <v>4433.1252600450071</v>
      </c>
      <c r="U114" s="21">
        <v>19790.079300000009</v>
      </c>
      <c r="V114" s="22">
        <v>3901.8120347880031</v>
      </c>
      <c r="W114" s="23">
        <v>3318.3914009400019</v>
      </c>
      <c r="X114" s="21">
        <v>13770.600000000006</v>
      </c>
      <c r="Y114" s="22">
        <v>2715.0114960000005</v>
      </c>
      <c r="Z114" s="23">
        <v>2292.904600326</v>
      </c>
      <c r="AA114" s="21">
        <v>9448.9107000000058</v>
      </c>
      <c r="AB114" s="22">
        <v>1862.9472336120018</v>
      </c>
      <c r="AC114" s="23">
        <v>1559.0504344380008</v>
      </c>
      <c r="AD114" s="21">
        <v>1033.5045000000002</v>
      </c>
      <c r="AE114" s="22">
        <v>203.76574721999995</v>
      </c>
      <c r="AF114" s="23">
        <v>161.94091378500005</v>
      </c>
      <c r="AG114" s="21">
        <v>463.62690000000015</v>
      </c>
      <c r="AH114" s="22">
        <v>91.408679603999943</v>
      </c>
      <c r="AI114" s="23">
        <v>75.641477745000103</v>
      </c>
      <c r="AJ114" s="21">
        <v>13079.924100000007</v>
      </c>
      <c r="AK114" s="22">
        <v>2578.8378355560003</v>
      </c>
      <c r="AL114" s="23">
        <v>2139.1580742599986</v>
      </c>
      <c r="AM114" s="21">
        <v>1146.3123000000003</v>
      </c>
      <c r="AN114" s="22">
        <v>226.00693306800005</v>
      </c>
      <c r="AO114" s="23">
        <v>188.54115397200002</v>
      </c>
      <c r="AP114" s="21">
        <v>582.37230000000045</v>
      </c>
      <c r="AQ114" s="22">
        <v>114.82052266799992</v>
      </c>
      <c r="AR114" s="23">
        <v>92.68092399899983</v>
      </c>
      <c r="AS114" s="21">
        <v>15864.85589999999</v>
      </c>
      <c r="AT114" s="22">
        <v>3127.9149892440032</v>
      </c>
      <c r="AU114" s="23">
        <v>2532.7847952749985</v>
      </c>
      <c r="AV114" s="21">
        <v>26339.900100000024</v>
      </c>
      <c r="AW114" s="22">
        <v>5193.1747037159957</v>
      </c>
      <c r="AX114" s="23">
        <v>4302.8373665249965</v>
      </c>
    </row>
    <row r="115" spans="1:50" x14ac:dyDescent="0.25">
      <c r="A115" s="7">
        <v>108</v>
      </c>
      <c r="B115" s="176" t="s">
        <v>754</v>
      </c>
      <c r="C115" s="177">
        <v>47</v>
      </c>
      <c r="D115" s="91">
        <v>0.152</v>
      </c>
      <c r="E115" s="91"/>
      <c r="F115" s="74"/>
      <c r="G115" s="74"/>
      <c r="H115" s="94" t="s">
        <v>755</v>
      </c>
      <c r="I115" s="70">
        <f t="shared" ref="I115" si="68">O115+R115+U115+X115+AA115+AD115+AG115+AJ115+AM115+AP115+AS115+AV115</f>
        <v>0</v>
      </c>
      <c r="J115" s="18">
        <f t="shared" ref="J115" si="69">P115+S115+V115+Y115+AB115+AE115+AH115+AK115+AN115+AQ115+AT115+AW115</f>
        <v>-7580.43</v>
      </c>
      <c r="K115" s="19" t="e">
        <f t="shared" ref="K115" si="70">J115/I115</f>
        <v>#DIV/0!</v>
      </c>
      <c r="L115" s="20">
        <f t="shared" ref="L115" si="71">Q115+T115+W115+Z115+AC115+AF115+AI115+AL115+AO115+AR115+AU115+AX115</f>
        <v>-7580.43</v>
      </c>
      <c r="M115" s="133">
        <v>0</v>
      </c>
      <c r="N115" s="130">
        <f t="shared" ref="N115" si="72">L115-M115</f>
        <v>-7580.43</v>
      </c>
      <c r="O115" s="21">
        <v>0</v>
      </c>
      <c r="P115" s="22">
        <v>0</v>
      </c>
      <c r="Q115" s="23">
        <v>0</v>
      </c>
      <c r="R115" s="21">
        <v>0</v>
      </c>
      <c r="S115" s="22">
        <v>0</v>
      </c>
      <c r="T115" s="23">
        <v>0</v>
      </c>
      <c r="U115" s="21">
        <v>0</v>
      </c>
      <c r="V115" s="22">
        <v>0</v>
      </c>
      <c r="W115" s="23">
        <v>0</v>
      </c>
      <c r="X115" s="21">
        <v>0</v>
      </c>
      <c r="Y115" s="22">
        <v>0</v>
      </c>
      <c r="Z115" s="23">
        <v>0</v>
      </c>
      <c r="AA115" s="21">
        <v>0</v>
      </c>
      <c r="AB115" s="22">
        <v>0</v>
      </c>
      <c r="AC115" s="23">
        <v>0</v>
      </c>
      <c r="AD115" s="21">
        <v>0</v>
      </c>
      <c r="AE115" s="22">
        <v>0</v>
      </c>
      <c r="AF115" s="23">
        <v>0</v>
      </c>
      <c r="AG115" s="21">
        <v>0</v>
      </c>
      <c r="AH115" s="22">
        <v>0</v>
      </c>
      <c r="AI115" s="23">
        <v>0</v>
      </c>
      <c r="AJ115" s="21">
        <v>0</v>
      </c>
      <c r="AK115" s="22">
        <v>0</v>
      </c>
      <c r="AL115" s="23">
        <v>0</v>
      </c>
      <c r="AM115" s="21">
        <v>0</v>
      </c>
      <c r="AN115" s="22">
        <v>-7580.43</v>
      </c>
      <c r="AO115" s="23">
        <v>-7580.43</v>
      </c>
      <c r="AP115" s="21">
        <v>0</v>
      </c>
      <c r="AQ115" s="22">
        <v>0</v>
      </c>
      <c r="AR115" s="23">
        <v>0</v>
      </c>
      <c r="AS115" s="21">
        <v>0</v>
      </c>
      <c r="AT115" s="22">
        <v>0</v>
      </c>
      <c r="AU115" s="23">
        <v>0</v>
      </c>
      <c r="AV115" s="21">
        <v>0</v>
      </c>
      <c r="AW115" s="22">
        <v>0</v>
      </c>
      <c r="AX115" s="23">
        <v>0</v>
      </c>
    </row>
    <row r="116" spans="1:50" x14ac:dyDescent="0.25">
      <c r="A116" s="7">
        <v>109</v>
      </c>
      <c r="B116" s="63" t="s">
        <v>79</v>
      </c>
      <c r="C116" s="163">
        <v>49</v>
      </c>
      <c r="D116" s="91">
        <v>0.6</v>
      </c>
      <c r="E116" s="91" t="s">
        <v>368</v>
      </c>
      <c r="F116" s="74">
        <v>37329</v>
      </c>
      <c r="G116" s="74">
        <v>39934</v>
      </c>
      <c r="H116" s="94" t="s">
        <v>450</v>
      </c>
      <c r="I116" s="70">
        <f t="shared" si="63"/>
        <v>1450586.1360000004</v>
      </c>
      <c r="J116" s="18">
        <f t="shared" si="64"/>
        <v>250472.70810311998</v>
      </c>
      <c r="K116" s="19">
        <f t="shared" si="65"/>
        <v>0.17266999999999993</v>
      </c>
      <c r="L116" s="20">
        <f t="shared" si="66"/>
        <v>202238.35131695998</v>
      </c>
      <c r="M116" s="133">
        <v>25047.270000000004</v>
      </c>
      <c r="N116" s="130">
        <f t="shared" si="67"/>
        <v>177191.08131695999</v>
      </c>
      <c r="O116" s="21">
        <v>37292.112000000023</v>
      </c>
      <c r="P116" s="22">
        <v>6439.2289790400082</v>
      </c>
      <c r="Q116" s="23">
        <v>5000.7296947199993</v>
      </c>
      <c r="R116" s="21">
        <v>170949.79199999993</v>
      </c>
      <c r="S116" s="22">
        <v>29517.900584640018</v>
      </c>
      <c r="T116" s="23">
        <v>24433.232158800001</v>
      </c>
      <c r="U116" s="21">
        <v>174955.53600000008</v>
      </c>
      <c r="V116" s="22">
        <v>30209.572401119978</v>
      </c>
      <c r="W116" s="23">
        <v>24882.27075168</v>
      </c>
      <c r="X116" s="21">
        <v>265239.55200000003</v>
      </c>
      <c r="Y116" s="22">
        <v>45798.913443839971</v>
      </c>
      <c r="Z116" s="23">
        <v>37678.692369840013</v>
      </c>
      <c r="AA116" s="21">
        <v>35446.152000000002</v>
      </c>
      <c r="AB116" s="22">
        <v>6120.4870658400059</v>
      </c>
      <c r="AC116" s="23">
        <v>5085.0319468799999</v>
      </c>
      <c r="AD116" s="21">
        <v>15716.519999999995</v>
      </c>
      <c r="AE116" s="22">
        <v>2713.7715083999965</v>
      </c>
      <c r="AF116" s="23">
        <v>1976.1545109599995</v>
      </c>
      <c r="AG116" s="21">
        <v>48532.536000000036</v>
      </c>
      <c r="AH116" s="22">
        <v>8380.1129911199951</v>
      </c>
      <c r="AI116" s="23">
        <v>6598.4182581599971</v>
      </c>
      <c r="AJ116" s="21">
        <v>223791.11999999982</v>
      </c>
      <c r="AK116" s="22">
        <v>38642.012690400021</v>
      </c>
      <c r="AL116" s="23">
        <v>30942.466054799999</v>
      </c>
      <c r="AM116" s="21">
        <v>26213.471999999976</v>
      </c>
      <c r="AN116" s="22">
        <v>4526.2802102399974</v>
      </c>
      <c r="AO116" s="23">
        <v>3632.2299465599995</v>
      </c>
      <c r="AP116" s="21">
        <v>54370.44000000001</v>
      </c>
      <c r="AQ116" s="22">
        <v>9388.1438747999982</v>
      </c>
      <c r="AR116" s="23">
        <v>7319.7685199999933</v>
      </c>
      <c r="AS116" s="21">
        <v>181397.78400000022</v>
      </c>
      <c r="AT116" s="22">
        <v>31321.955363279998</v>
      </c>
      <c r="AU116" s="23">
        <v>24388.193526959967</v>
      </c>
      <c r="AV116" s="21">
        <v>216681.12000000017</v>
      </c>
      <c r="AW116" s="22">
        <v>37414.328990399983</v>
      </c>
      <c r="AX116" s="23">
        <v>30301.1635776</v>
      </c>
    </row>
    <row r="117" spans="1:50" x14ac:dyDescent="0.25">
      <c r="A117" s="7">
        <v>110</v>
      </c>
      <c r="B117" s="63" t="s">
        <v>80</v>
      </c>
      <c r="C117" s="163">
        <v>50</v>
      </c>
      <c r="D117" s="91">
        <v>0.3</v>
      </c>
      <c r="E117" s="91" t="s">
        <v>368</v>
      </c>
      <c r="F117" s="74">
        <v>37613</v>
      </c>
      <c r="G117" s="74">
        <v>39417</v>
      </c>
      <c r="H117" s="94" t="s">
        <v>451</v>
      </c>
      <c r="I117" s="70">
        <f t="shared" si="63"/>
        <v>778055.196</v>
      </c>
      <c r="J117" s="18">
        <f t="shared" si="64"/>
        <v>139917.66589668</v>
      </c>
      <c r="K117" s="19">
        <f t="shared" si="65"/>
        <v>0.17983000000000002</v>
      </c>
      <c r="L117" s="20">
        <f t="shared" si="66"/>
        <v>113826.93604188001</v>
      </c>
      <c r="M117" s="133">
        <v>13991.76</v>
      </c>
      <c r="N117" s="130">
        <f t="shared" si="67"/>
        <v>99835.176041880011</v>
      </c>
      <c r="O117" s="21">
        <v>36896.652000000002</v>
      </c>
      <c r="P117" s="22">
        <v>6635.124929160007</v>
      </c>
      <c r="Q117" s="23">
        <v>5156.174934239998</v>
      </c>
      <c r="R117" s="21">
        <v>184080.82800000007</v>
      </c>
      <c r="S117" s="22">
        <v>33103.255299240031</v>
      </c>
      <c r="T117" s="23">
        <v>27596.802735119996</v>
      </c>
      <c r="U117" s="21">
        <v>88172.856000000029</v>
      </c>
      <c r="V117" s="22">
        <v>15856.124694479997</v>
      </c>
      <c r="W117" s="23">
        <v>13218.422602800001</v>
      </c>
      <c r="X117" s="21">
        <v>77856.972000000067</v>
      </c>
      <c r="Y117" s="22">
        <v>14001.019274760007</v>
      </c>
      <c r="Z117" s="23">
        <v>11548.991943599995</v>
      </c>
      <c r="AA117" s="21">
        <v>61028.363999999936</v>
      </c>
      <c r="AB117" s="22">
        <v>10974.730698119994</v>
      </c>
      <c r="AC117" s="23">
        <v>8998.7764423200006</v>
      </c>
      <c r="AD117" s="21">
        <v>6052.3439999999946</v>
      </c>
      <c r="AE117" s="22">
        <v>1088.3930215199996</v>
      </c>
      <c r="AF117" s="23">
        <v>821.20449756000073</v>
      </c>
      <c r="AG117" s="21">
        <v>5793.7680000000064</v>
      </c>
      <c r="AH117" s="22">
        <v>1041.8932994399995</v>
      </c>
      <c r="AI117" s="23">
        <v>814.56439332000036</v>
      </c>
      <c r="AJ117" s="21">
        <v>50200.800000000003</v>
      </c>
      <c r="AK117" s="22">
        <v>9027.6098639999964</v>
      </c>
      <c r="AL117" s="23">
        <v>7335.907342319998</v>
      </c>
      <c r="AM117" s="21">
        <v>7286.1120000000028</v>
      </c>
      <c r="AN117" s="22">
        <v>1310.2615209599994</v>
      </c>
      <c r="AO117" s="23">
        <v>1055.91360816</v>
      </c>
      <c r="AP117" s="21">
        <v>22266.084000000006</v>
      </c>
      <c r="AQ117" s="22">
        <v>4004.1098857199991</v>
      </c>
      <c r="AR117" s="23">
        <v>3119.0656690799974</v>
      </c>
      <c r="AS117" s="21">
        <v>111875.24399999985</v>
      </c>
      <c r="AT117" s="22">
        <v>20118.525128519988</v>
      </c>
      <c r="AU117" s="23">
        <v>15715.16231100002</v>
      </c>
      <c r="AV117" s="21">
        <v>126545.17200000006</v>
      </c>
      <c r="AW117" s="22">
        <v>22756.618280759983</v>
      </c>
      <c r="AX117" s="23">
        <v>18445.949562359998</v>
      </c>
    </row>
    <row r="118" spans="1:50" x14ac:dyDescent="0.25">
      <c r="A118" s="16">
        <v>111</v>
      </c>
      <c r="B118" s="63" t="s">
        <v>81</v>
      </c>
      <c r="C118" s="163">
        <v>342</v>
      </c>
      <c r="D118" s="91">
        <v>0.12</v>
      </c>
      <c r="E118" s="91" t="s">
        <v>368</v>
      </c>
      <c r="F118" s="74">
        <v>36819</v>
      </c>
      <c r="G118" s="74">
        <v>39448</v>
      </c>
      <c r="H118" s="94" t="s">
        <v>452</v>
      </c>
      <c r="I118" s="70">
        <f t="shared" si="63"/>
        <v>184284.49999999991</v>
      </c>
      <c r="J118" s="18">
        <f t="shared" si="64"/>
        <v>36070.005184999995</v>
      </c>
      <c r="K118" s="19">
        <f t="shared" si="65"/>
        <v>0.19573000000000007</v>
      </c>
      <c r="L118" s="20">
        <f t="shared" si="66"/>
        <v>29690.624368500001</v>
      </c>
      <c r="M118" s="133">
        <v>3607.0099999999998</v>
      </c>
      <c r="N118" s="130">
        <f t="shared" si="67"/>
        <v>26083.614368500002</v>
      </c>
      <c r="O118" s="21">
        <v>12705.650000000009</v>
      </c>
      <c r="P118" s="22">
        <v>2486.8768744999993</v>
      </c>
      <c r="Q118" s="23">
        <v>1948.38413625</v>
      </c>
      <c r="R118" s="21">
        <v>50588.474999999919</v>
      </c>
      <c r="S118" s="22">
        <v>9901.6822117499905</v>
      </c>
      <c r="T118" s="23">
        <v>8394.7808582500002</v>
      </c>
      <c r="U118" s="21">
        <v>16347.725</v>
      </c>
      <c r="V118" s="22">
        <v>3199.7402142500018</v>
      </c>
      <c r="W118" s="23">
        <v>2708.1072034999984</v>
      </c>
      <c r="X118" s="21">
        <v>11027.775000000009</v>
      </c>
      <c r="Y118" s="22">
        <v>2158.4664007500005</v>
      </c>
      <c r="Z118" s="23">
        <v>1799.3980839999977</v>
      </c>
      <c r="AA118" s="21">
        <v>20313.575000000015</v>
      </c>
      <c r="AB118" s="22">
        <v>3975.9760347499996</v>
      </c>
      <c r="AC118" s="23">
        <v>3281.3561662500065</v>
      </c>
      <c r="AD118" s="21">
        <v>4703.4250000000038</v>
      </c>
      <c r="AE118" s="22">
        <v>920.60137525000039</v>
      </c>
      <c r="AF118" s="23">
        <v>694.59587375000024</v>
      </c>
      <c r="AG118" s="21">
        <v>4277.7999999999984</v>
      </c>
      <c r="AH118" s="22">
        <v>837.29379399999993</v>
      </c>
      <c r="AI118" s="23">
        <v>649.93819749999955</v>
      </c>
      <c r="AJ118" s="21">
        <v>7890.3000000000047</v>
      </c>
      <c r="AK118" s="22">
        <v>1544.3684190000004</v>
      </c>
      <c r="AL118" s="23">
        <v>1251.3168172499991</v>
      </c>
      <c r="AM118" s="21">
        <v>3536.4000000000019</v>
      </c>
      <c r="AN118" s="22">
        <v>692.17957199999978</v>
      </c>
      <c r="AO118" s="23">
        <v>555.66681249999988</v>
      </c>
      <c r="AP118" s="21">
        <v>5651.5750000000025</v>
      </c>
      <c r="AQ118" s="22">
        <v>1106.1827747499997</v>
      </c>
      <c r="AR118" s="23">
        <v>870.63840149999908</v>
      </c>
      <c r="AS118" s="21">
        <v>23423.749999999975</v>
      </c>
      <c r="AT118" s="22">
        <v>4584.7305875000038</v>
      </c>
      <c r="AU118" s="23">
        <v>3658.413735249997</v>
      </c>
      <c r="AV118" s="21">
        <v>23818.04999999997</v>
      </c>
      <c r="AW118" s="22">
        <v>4661.9069264999989</v>
      </c>
      <c r="AX118" s="23">
        <v>3878.0280825000018</v>
      </c>
    </row>
    <row r="119" spans="1:50" x14ac:dyDescent="0.25">
      <c r="A119" s="7">
        <v>112</v>
      </c>
      <c r="B119" s="63" t="s">
        <v>82</v>
      </c>
      <c r="C119" s="163">
        <v>52</v>
      </c>
      <c r="D119" s="91">
        <v>0.23499999999999999</v>
      </c>
      <c r="E119" s="91" t="s">
        <v>368</v>
      </c>
      <c r="F119" s="74">
        <v>36523</v>
      </c>
      <c r="G119" s="74">
        <v>39630</v>
      </c>
      <c r="H119" s="94" t="s">
        <v>453</v>
      </c>
      <c r="I119" s="70">
        <f t="shared" si="63"/>
        <v>695839.39184000005</v>
      </c>
      <c r="J119" s="18">
        <f t="shared" si="64"/>
        <v>125132.79783458721</v>
      </c>
      <c r="K119" s="19">
        <f t="shared" si="65"/>
        <v>0.17982999999999999</v>
      </c>
      <c r="L119" s="20">
        <f t="shared" si="66"/>
        <v>101717.91148213227</v>
      </c>
      <c r="M119" s="133">
        <v>12513.27</v>
      </c>
      <c r="N119" s="130">
        <f t="shared" si="67"/>
        <v>89204.641482132269</v>
      </c>
      <c r="O119" s="21">
        <v>13865.320897600013</v>
      </c>
      <c r="P119" s="22">
        <v>2493.4006570154088</v>
      </c>
      <c r="Q119" s="23">
        <v>1923.1569368110397</v>
      </c>
      <c r="R119" s="21">
        <v>84625.536505600045</v>
      </c>
      <c r="S119" s="22">
        <v>15218.210229802051</v>
      </c>
      <c r="T119" s="23">
        <v>12659.416836195291</v>
      </c>
      <c r="U119" s="21">
        <v>90548.497516800024</v>
      </c>
      <c r="V119" s="22">
        <v>16283.336308446147</v>
      </c>
      <c r="W119" s="23">
        <v>13565.081307851926</v>
      </c>
      <c r="X119" s="21">
        <v>112818.76752319997</v>
      </c>
      <c r="Y119" s="22">
        <v>20288.198963697061</v>
      </c>
      <c r="Z119" s="23">
        <v>16819.462249804266</v>
      </c>
      <c r="AA119" s="21">
        <v>30119.038622399999</v>
      </c>
      <c r="AB119" s="22">
        <v>5416.3067154661894</v>
      </c>
      <c r="AC119" s="23">
        <v>4526.7070232455844</v>
      </c>
      <c r="AD119" s="21">
        <v>13605.220820799996</v>
      </c>
      <c r="AE119" s="22">
        <v>2446.6268602044606</v>
      </c>
      <c r="AF119" s="23">
        <v>1825.6372125518239</v>
      </c>
      <c r="AG119" s="21">
        <v>50228.116391999974</v>
      </c>
      <c r="AH119" s="22">
        <v>9032.5221707733454</v>
      </c>
      <c r="AI119" s="23">
        <v>7205.3233254765755</v>
      </c>
      <c r="AJ119" s="21">
        <v>70432.266691199955</v>
      </c>
      <c r="AK119" s="22">
        <v>12665.834519078502</v>
      </c>
      <c r="AL119" s="23">
        <v>10289.268100504218</v>
      </c>
      <c r="AM119" s="21">
        <v>17503.783609599988</v>
      </c>
      <c r="AN119" s="22">
        <v>3147.7054065143648</v>
      </c>
      <c r="AO119" s="23">
        <v>2536.2560167857278</v>
      </c>
      <c r="AP119" s="21">
        <v>31696.588241600009</v>
      </c>
      <c r="AQ119" s="22">
        <v>5699.9974634869259</v>
      </c>
      <c r="AR119" s="23">
        <v>4464.8443863417078</v>
      </c>
      <c r="AS119" s="21">
        <v>81324.550768000045</v>
      </c>
      <c r="AT119" s="22">
        <v>14624.593964609458</v>
      </c>
      <c r="AU119" s="23">
        <v>11437.429771580812</v>
      </c>
      <c r="AV119" s="21">
        <v>99071.704251199917</v>
      </c>
      <c r="AW119" s="22">
        <v>17816.064575493288</v>
      </c>
      <c r="AX119" s="23">
        <v>14465.328314983319</v>
      </c>
    </row>
    <row r="120" spans="1:50" x14ac:dyDescent="0.25">
      <c r="A120" s="7">
        <v>113</v>
      </c>
      <c r="B120" s="63" t="s">
        <v>725</v>
      </c>
      <c r="C120" s="163">
        <v>360</v>
      </c>
      <c r="D120" s="91">
        <v>0.13200000000000001</v>
      </c>
      <c r="E120" s="91" t="s">
        <v>368</v>
      </c>
      <c r="F120" s="74">
        <v>36342</v>
      </c>
      <c r="G120" s="74">
        <v>39630</v>
      </c>
      <c r="H120" s="94" t="s">
        <v>520</v>
      </c>
      <c r="I120" s="70">
        <f>O120+R120+U120+X120+AA120+AD120+AG120+AJ120+AM120+AP120+AS120+AV120</f>
        <v>275979.76749999996</v>
      </c>
      <c r="J120" s="18">
        <f>P120+S120+V120+Y120+AB120+AE120+AH120+AK120+AN120+AQ120+AT120+AW120</f>
        <v>53850.477790729987</v>
      </c>
      <c r="K120" s="19">
        <f>J120/I120</f>
        <v>0.19512473062261709</v>
      </c>
      <c r="L120" s="20">
        <f>Q120+T120+W120+Z120+AC120+AF120+AI120+AL120+AO120+AR120+AU120+AX120</f>
        <v>44810.620745</v>
      </c>
      <c r="M120" s="133">
        <v>5427.71</v>
      </c>
      <c r="N120" s="130">
        <f t="shared" si="67"/>
        <v>39382.910745000001</v>
      </c>
      <c r="O120" s="21">
        <v>4039.2730000000006</v>
      </c>
      <c r="P120" s="22">
        <v>796.38306468000019</v>
      </c>
      <c r="Q120" s="23">
        <v>636.05613995499971</v>
      </c>
      <c r="R120" s="21">
        <v>52606.720500000003</v>
      </c>
      <c r="S120" s="22">
        <v>10371.941013779995</v>
      </c>
      <c r="T120" s="23">
        <v>8820.1942132249987</v>
      </c>
      <c r="U120" s="21">
        <v>45556.161499999944</v>
      </c>
      <c r="V120" s="22">
        <v>8981.8528013399973</v>
      </c>
      <c r="W120" s="23">
        <v>7640.8159453050012</v>
      </c>
      <c r="X120" s="21">
        <v>32551.966000000037</v>
      </c>
      <c r="Y120" s="22">
        <v>6417.9456165600022</v>
      </c>
      <c r="Z120" s="23">
        <v>5416.6286262100011</v>
      </c>
      <c r="AA120" s="21">
        <v>27940.751000000004</v>
      </c>
      <c r="AB120" s="22">
        <v>5508.7984671599997</v>
      </c>
      <c r="AC120" s="23">
        <v>4603.7303470399966</v>
      </c>
      <c r="AD120" s="21">
        <v>2617.2984999999999</v>
      </c>
      <c r="AE120" s="22">
        <v>516.02657225999997</v>
      </c>
      <c r="AF120" s="23">
        <v>407.42244423999989</v>
      </c>
      <c r="AG120" s="21">
        <v>2066.7115000000003</v>
      </c>
      <c r="AH120" s="22">
        <v>407.47283933999995</v>
      </c>
      <c r="AI120" s="23">
        <v>335.73568407499999</v>
      </c>
      <c r="AJ120" s="21">
        <v>9152.4050000000043</v>
      </c>
      <c r="AK120" s="22">
        <v>1804.4881698000006</v>
      </c>
      <c r="AL120" s="23">
        <v>1498.6464474399995</v>
      </c>
      <c r="AM120" s="21">
        <v>1381.2449999999999</v>
      </c>
      <c r="AN120" s="22">
        <v>272.32626419999991</v>
      </c>
      <c r="AO120" s="23">
        <v>227.40360296499998</v>
      </c>
      <c r="AP120" s="21">
        <v>3547.5365000000006</v>
      </c>
      <c r="AQ120" s="22">
        <v>699.43229634000033</v>
      </c>
      <c r="AR120" s="23">
        <v>558.92795287000013</v>
      </c>
      <c r="AS120" s="21">
        <v>37311.434500000032</v>
      </c>
      <c r="AT120" s="22">
        <v>6876.4370746850018</v>
      </c>
      <c r="AU120" s="23">
        <v>5417.8790772550019</v>
      </c>
      <c r="AV120" s="21">
        <v>57208.264499999968</v>
      </c>
      <c r="AW120" s="22">
        <v>11197.373610584995</v>
      </c>
      <c r="AX120" s="23">
        <v>9247.1802644200015</v>
      </c>
    </row>
    <row r="121" spans="1:50" x14ac:dyDescent="0.25">
      <c r="A121" s="7">
        <v>114</v>
      </c>
      <c r="B121" s="63" t="s">
        <v>83</v>
      </c>
      <c r="C121" s="163">
        <v>62</v>
      </c>
      <c r="D121" s="91">
        <v>0.375</v>
      </c>
      <c r="E121" s="91" t="s">
        <v>368</v>
      </c>
      <c r="F121" s="74">
        <v>37618</v>
      </c>
      <c r="G121" s="74">
        <v>39539</v>
      </c>
      <c r="H121" s="94" t="s">
        <v>454</v>
      </c>
      <c r="I121" s="70">
        <f t="shared" si="63"/>
        <v>1131376.1534000007</v>
      </c>
      <c r="J121" s="18">
        <f t="shared" si="64"/>
        <v>203455.37366592197</v>
      </c>
      <c r="K121" s="19">
        <f t="shared" si="65"/>
        <v>0.17982999999999988</v>
      </c>
      <c r="L121" s="20">
        <f t="shared" si="66"/>
        <v>165386.62319651799</v>
      </c>
      <c r="M121" s="133">
        <v>20345.55</v>
      </c>
      <c r="N121" s="130">
        <f t="shared" si="67"/>
        <v>145041.073196518</v>
      </c>
      <c r="O121" s="21">
        <v>43837.326000000023</v>
      </c>
      <c r="P121" s="22">
        <v>7883.2663345800001</v>
      </c>
      <c r="Q121" s="23">
        <v>6022.4363567039964</v>
      </c>
      <c r="R121" s="21">
        <v>158602.08620000019</v>
      </c>
      <c r="S121" s="22">
        <v>28521.413161345987</v>
      </c>
      <c r="T121" s="23">
        <v>23705.009126205969</v>
      </c>
      <c r="U121" s="21">
        <v>123245.62080000003</v>
      </c>
      <c r="V121" s="22">
        <v>22163.259988463979</v>
      </c>
      <c r="W121" s="23">
        <v>18435.053522964012</v>
      </c>
      <c r="X121" s="21">
        <v>188140.33079999988</v>
      </c>
      <c r="Y121" s="22">
        <v>33833.275687764006</v>
      </c>
      <c r="Z121" s="23">
        <v>28058.662933667991</v>
      </c>
      <c r="AA121" s="21">
        <v>38469.012000000017</v>
      </c>
      <c r="AB121" s="22">
        <v>6917.8824279599985</v>
      </c>
      <c r="AC121" s="23">
        <v>5758.5868640999997</v>
      </c>
      <c r="AD121" s="21">
        <v>20163.655199999987</v>
      </c>
      <c r="AE121" s="22">
        <v>3626.0301146160027</v>
      </c>
      <c r="AF121" s="23">
        <v>2714.2675463399983</v>
      </c>
      <c r="AG121" s="21">
        <v>45214.900799999989</v>
      </c>
      <c r="AH121" s="22">
        <v>8130.9956108640081</v>
      </c>
      <c r="AI121" s="23">
        <v>6437.6844784680088</v>
      </c>
      <c r="AJ121" s="21">
        <v>165482.70840000012</v>
      </c>
      <c r="AK121" s="22">
        <v>29758.755451571989</v>
      </c>
      <c r="AL121" s="23">
        <v>24077.156243664002</v>
      </c>
      <c r="AM121" s="21">
        <v>33422.426399999989</v>
      </c>
      <c r="AN121" s="22">
        <v>6010.3549395119981</v>
      </c>
      <c r="AO121" s="23">
        <v>4872.3637175400045</v>
      </c>
      <c r="AP121" s="21">
        <v>41585.423999999999</v>
      </c>
      <c r="AQ121" s="22">
        <v>7478.3067979199886</v>
      </c>
      <c r="AR121" s="23">
        <v>5885.7811201320083</v>
      </c>
      <c r="AS121" s="21">
        <v>120982.71120000008</v>
      </c>
      <c r="AT121" s="22">
        <v>21756.320955096013</v>
      </c>
      <c r="AU121" s="23">
        <v>17094.406537535986</v>
      </c>
      <c r="AV121" s="21">
        <v>152229.95160000029</v>
      </c>
      <c r="AW121" s="22">
        <v>27375.512196227999</v>
      </c>
      <c r="AX121" s="23">
        <v>22325.214749195984</v>
      </c>
    </row>
    <row r="122" spans="1:50" x14ac:dyDescent="0.25">
      <c r="A122" s="16">
        <v>115</v>
      </c>
      <c r="B122" s="63" t="s">
        <v>84</v>
      </c>
      <c r="C122" s="163">
        <v>343</v>
      </c>
      <c r="D122" s="91">
        <v>0.12</v>
      </c>
      <c r="E122" s="91" t="s">
        <v>368</v>
      </c>
      <c r="F122" s="74">
        <v>37595</v>
      </c>
      <c r="G122" s="74">
        <v>39569</v>
      </c>
      <c r="H122" s="94" t="s">
        <v>455</v>
      </c>
      <c r="I122" s="70">
        <f t="shared" si="63"/>
        <v>200072.82050000006</v>
      </c>
      <c r="J122" s="18">
        <f t="shared" si="64"/>
        <v>39160.253156464983</v>
      </c>
      <c r="K122" s="19">
        <f t="shared" si="65"/>
        <v>0.19572999999999985</v>
      </c>
      <c r="L122" s="20">
        <f t="shared" si="66"/>
        <v>32438.162954074989</v>
      </c>
      <c r="M122" s="133">
        <v>3916.0199999999995</v>
      </c>
      <c r="N122" s="130">
        <f t="shared" si="67"/>
        <v>28522.142954074989</v>
      </c>
      <c r="O122" s="21">
        <v>9249.6685000000016</v>
      </c>
      <c r="P122" s="22">
        <v>1810.4376155049995</v>
      </c>
      <c r="Q122" s="23">
        <v>1421.7118344199994</v>
      </c>
      <c r="R122" s="21">
        <v>45096.717500000028</v>
      </c>
      <c r="S122" s="22">
        <v>8826.7805162749901</v>
      </c>
      <c r="T122" s="23">
        <v>7482.7387210349971</v>
      </c>
      <c r="U122" s="21">
        <v>23614.153000000017</v>
      </c>
      <c r="V122" s="22">
        <v>4621.9981666899957</v>
      </c>
      <c r="W122" s="23">
        <v>3923.6307368050002</v>
      </c>
      <c r="X122" s="21">
        <v>20096.011999999988</v>
      </c>
      <c r="Y122" s="22">
        <v>3933.3924287599993</v>
      </c>
      <c r="Z122" s="23">
        <v>3304.436090229995</v>
      </c>
      <c r="AA122" s="21">
        <v>19149.972500000007</v>
      </c>
      <c r="AB122" s="22">
        <v>3748.2241174249998</v>
      </c>
      <c r="AC122" s="23">
        <v>3121.3664725499993</v>
      </c>
      <c r="AD122" s="21">
        <v>4125.801999999997</v>
      </c>
      <c r="AE122" s="22">
        <v>807.54322545999958</v>
      </c>
      <c r="AF122" s="23">
        <v>642.96433363999995</v>
      </c>
      <c r="AG122" s="21">
        <v>2464.5889999999999</v>
      </c>
      <c r="AH122" s="22">
        <v>482.39400496999986</v>
      </c>
      <c r="AI122" s="23">
        <v>390.93488756000016</v>
      </c>
      <c r="AJ122" s="21">
        <v>5331.2585000000008</v>
      </c>
      <c r="AK122" s="22">
        <v>1043.4872262050001</v>
      </c>
      <c r="AL122" s="23">
        <v>862.55601523500013</v>
      </c>
      <c r="AM122" s="21">
        <v>3755.8520000000003</v>
      </c>
      <c r="AN122" s="22">
        <v>735.13291195999977</v>
      </c>
      <c r="AO122" s="23">
        <v>607.8588242000003</v>
      </c>
      <c r="AP122" s="21">
        <v>7166.2294999999995</v>
      </c>
      <c r="AQ122" s="22">
        <v>1402.6461000350007</v>
      </c>
      <c r="AR122" s="23">
        <v>1125.5199497749998</v>
      </c>
      <c r="AS122" s="21">
        <v>26939.631000000001</v>
      </c>
      <c r="AT122" s="22">
        <v>5272.8939756299951</v>
      </c>
      <c r="AU122" s="23">
        <v>4216.7807084849974</v>
      </c>
      <c r="AV122" s="21">
        <v>33082.935000000019</v>
      </c>
      <c r="AW122" s="22">
        <v>6475.322867550005</v>
      </c>
      <c r="AX122" s="23">
        <v>5337.6643801400023</v>
      </c>
    </row>
    <row r="123" spans="1:50" x14ac:dyDescent="0.25">
      <c r="A123" s="7">
        <v>116</v>
      </c>
      <c r="B123" s="63" t="s">
        <v>85</v>
      </c>
      <c r="C123" s="163">
        <v>26</v>
      </c>
      <c r="D123" s="91">
        <v>5.5E-2</v>
      </c>
      <c r="E123" s="91" t="s">
        <v>368</v>
      </c>
      <c r="F123" s="74">
        <v>36752</v>
      </c>
      <c r="G123" s="74">
        <v>39995</v>
      </c>
      <c r="H123" s="94" t="s">
        <v>456</v>
      </c>
      <c r="I123" s="70">
        <f t="shared" si="63"/>
        <v>110000.00839999988</v>
      </c>
      <c r="J123" s="18">
        <f t="shared" si="64"/>
        <v>21687.601656143979</v>
      </c>
      <c r="K123" s="19">
        <f t="shared" si="65"/>
        <v>0.19716000000000003</v>
      </c>
      <c r="L123" s="20">
        <f t="shared" si="66"/>
        <v>18071.167552263967</v>
      </c>
      <c r="M123" s="133">
        <v>2168.7499999999995</v>
      </c>
      <c r="N123" s="130">
        <f t="shared" si="67"/>
        <v>15902.417552263967</v>
      </c>
      <c r="O123" s="21">
        <v>5106.1044000000038</v>
      </c>
      <c r="P123" s="22">
        <v>1006.7195435039998</v>
      </c>
      <c r="Q123" s="23">
        <v>810.07201819999977</v>
      </c>
      <c r="R123" s="21">
        <v>23375.357999999989</v>
      </c>
      <c r="S123" s="22">
        <v>4608.6855832800002</v>
      </c>
      <c r="T123" s="23">
        <v>3912.1334114959955</v>
      </c>
      <c r="U123" s="21">
        <v>19570.961200000016</v>
      </c>
      <c r="V123" s="22">
        <v>3858.6107101920024</v>
      </c>
      <c r="W123" s="23">
        <v>3280.0058866519994</v>
      </c>
      <c r="X123" s="21">
        <v>20332.330399999988</v>
      </c>
      <c r="Y123" s="22">
        <v>4008.7222616639997</v>
      </c>
      <c r="Z123" s="23">
        <v>3388.4741004400003</v>
      </c>
      <c r="AA123" s="21">
        <v>6219.5216000000019</v>
      </c>
      <c r="AB123" s="22">
        <v>1226.2408786559997</v>
      </c>
      <c r="AC123" s="23">
        <v>1041.5022179480011</v>
      </c>
      <c r="AD123" s="21">
        <v>2477.7183999999988</v>
      </c>
      <c r="AE123" s="22">
        <v>488.50695974400014</v>
      </c>
      <c r="AF123" s="23">
        <v>382.38460143199978</v>
      </c>
      <c r="AG123" s="21">
        <v>1944.2007999999996</v>
      </c>
      <c r="AH123" s="22">
        <v>383.31862972800002</v>
      </c>
      <c r="AI123" s="23">
        <v>293.72635976000015</v>
      </c>
      <c r="AJ123" s="21">
        <v>6470.9344000000037</v>
      </c>
      <c r="AK123" s="22">
        <v>1275.8094263040005</v>
      </c>
      <c r="AL123" s="23">
        <v>1061.2112688559992</v>
      </c>
      <c r="AM123" s="21">
        <v>973.54800000000057</v>
      </c>
      <c r="AN123" s="22">
        <v>191.94472367999998</v>
      </c>
      <c r="AO123" s="23">
        <v>153.16273348400003</v>
      </c>
      <c r="AP123" s="21">
        <v>844.13000000000011</v>
      </c>
      <c r="AQ123" s="22">
        <v>166.42867080000005</v>
      </c>
      <c r="AR123" s="23">
        <v>131.40267467999999</v>
      </c>
      <c r="AS123" s="21">
        <v>12497.131200000009</v>
      </c>
      <c r="AT123" s="22">
        <v>2463.9343873920025</v>
      </c>
      <c r="AU123" s="23">
        <v>1989.9749727959997</v>
      </c>
      <c r="AV123" s="21">
        <v>10188.069999999861</v>
      </c>
      <c r="AW123" s="22">
        <v>2008.6798811999734</v>
      </c>
      <c r="AX123" s="23">
        <v>1627.1173065199764</v>
      </c>
    </row>
    <row r="124" spans="1:50" x14ac:dyDescent="0.25">
      <c r="A124" s="7">
        <v>117</v>
      </c>
      <c r="B124" s="63" t="s">
        <v>86</v>
      </c>
      <c r="C124" s="163">
        <v>78</v>
      </c>
      <c r="D124" s="91">
        <v>4.4999999999999998E-2</v>
      </c>
      <c r="E124" s="91" t="s">
        <v>368</v>
      </c>
      <c r="F124" s="74">
        <v>36879</v>
      </c>
      <c r="G124" s="74">
        <v>39873</v>
      </c>
      <c r="H124" s="94" t="s">
        <v>457</v>
      </c>
      <c r="I124" s="70">
        <f t="shared" si="63"/>
        <v>153399.55499999988</v>
      </c>
      <c r="J124" s="18">
        <f t="shared" si="64"/>
        <v>30244.256263799991</v>
      </c>
      <c r="K124" s="19">
        <f t="shared" si="65"/>
        <v>0.19716000000000009</v>
      </c>
      <c r="L124" s="20">
        <f t="shared" si="66"/>
        <v>25113.772379740007</v>
      </c>
      <c r="M124" s="133">
        <v>3024.4500000000003</v>
      </c>
      <c r="N124" s="130">
        <f t="shared" si="67"/>
        <v>22089.322379740006</v>
      </c>
      <c r="O124" s="21">
        <v>9174.1687999999813</v>
      </c>
      <c r="P124" s="22">
        <v>1808.7791206080005</v>
      </c>
      <c r="Q124" s="23">
        <v>1417.3543699399993</v>
      </c>
      <c r="R124" s="21">
        <v>30365.039199999988</v>
      </c>
      <c r="S124" s="22">
        <v>5986.7711286719987</v>
      </c>
      <c r="T124" s="23">
        <v>5066.0017737440003</v>
      </c>
      <c r="U124" s="21">
        <v>25022.223400000006</v>
      </c>
      <c r="V124" s="22">
        <v>4933.3815655439957</v>
      </c>
      <c r="W124" s="23">
        <v>4185.7569527300029</v>
      </c>
      <c r="X124" s="21">
        <v>20496.05919999996</v>
      </c>
      <c r="Y124" s="22">
        <v>4041.0030318720001</v>
      </c>
      <c r="Z124" s="23">
        <v>3406.1708533499982</v>
      </c>
      <c r="AA124" s="21">
        <v>8147.5403999999999</v>
      </c>
      <c r="AB124" s="22">
        <v>1606.3690652639998</v>
      </c>
      <c r="AC124" s="23">
        <v>1348.7902441599995</v>
      </c>
      <c r="AD124" s="21">
        <v>6413.4683999999961</v>
      </c>
      <c r="AE124" s="22">
        <v>1264.4794297440008</v>
      </c>
      <c r="AF124" s="23">
        <v>990.67391015000021</v>
      </c>
      <c r="AG124" s="21">
        <v>4716.4062000000031</v>
      </c>
      <c r="AH124" s="22">
        <v>929.88664639199874</v>
      </c>
      <c r="AI124" s="23">
        <v>753.96587795599976</v>
      </c>
      <c r="AJ124" s="21">
        <v>7723.4059999999963</v>
      </c>
      <c r="AK124" s="22">
        <v>1522.7467269599979</v>
      </c>
      <c r="AL124" s="23">
        <v>1268.7352073620018</v>
      </c>
      <c r="AM124" s="21">
        <v>5169.8826000000008</v>
      </c>
      <c r="AN124" s="22">
        <v>1019.2940534159995</v>
      </c>
      <c r="AO124" s="23">
        <v>847.30823273599947</v>
      </c>
      <c r="AP124" s="21">
        <v>4582.1417999999958</v>
      </c>
      <c r="AQ124" s="22">
        <v>903.41507728799991</v>
      </c>
      <c r="AR124" s="23">
        <v>729.05504006799981</v>
      </c>
      <c r="AS124" s="21">
        <v>15582.698599999982</v>
      </c>
      <c r="AT124" s="22">
        <v>3072.2848559759991</v>
      </c>
      <c r="AU124" s="23">
        <v>2477.6814274479984</v>
      </c>
      <c r="AV124" s="21">
        <v>16006.520399999994</v>
      </c>
      <c r="AW124" s="22">
        <v>3155.8455620640007</v>
      </c>
      <c r="AX124" s="23">
        <v>2622.2784900960019</v>
      </c>
    </row>
    <row r="125" spans="1:50" x14ac:dyDescent="0.25">
      <c r="A125" s="7">
        <v>118</v>
      </c>
      <c r="B125" s="63" t="s">
        <v>87</v>
      </c>
      <c r="C125" s="163">
        <v>79</v>
      </c>
      <c r="D125" s="91">
        <v>0.4</v>
      </c>
      <c r="E125" s="91" t="s">
        <v>368</v>
      </c>
      <c r="F125" s="74">
        <v>36868</v>
      </c>
      <c r="G125" s="74">
        <v>39417</v>
      </c>
      <c r="H125" s="94" t="s">
        <v>458</v>
      </c>
      <c r="I125" s="70">
        <f t="shared" si="63"/>
        <v>1145914.8060000001</v>
      </c>
      <c r="J125" s="18">
        <f t="shared" si="64"/>
        <v>206069.85956297998</v>
      </c>
      <c r="K125" s="19">
        <f t="shared" si="65"/>
        <v>0.17982999999999996</v>
      </c>
      <c r="L125" s="20">
        <f t="shared" si="66"/>
        <v>165151.65990800003</v>
      </c>
      <c r="M125" s="133">
        <v>20606.98</v>
      </c>
      <c r="N125" s="130">
        <f t="shared" si="67"/>
        <v>144544.67990800002</v>
      </c>
      <c r="O125" s="21">
        <v>98773.393999999913</v>
      </c>
      <c r="P125" s="22">
        <v>17762.419443019997</v>
      </c>
      <c r="Q125" s="23">
        <v>13059.959249159992</v>
      </c>
      <c r="R125" s="21">
        <v>116945.57599999999</v>
      </c>
      <c r="S125" s="22">
        <v>21030.322932079987</v>
      </c>
      <c r="T125" s="23">
        <v>17550.190080379987</v>
      </c>
      <c r="U125" s="21">
        <v>23554.690000000002</v>
      </c>
      <c r="V125" s="22">
        <v>4235.8399027000005</v>
      </c>
      <c r="W125" s="23">
        <v>3568.2584384599973</v>
      </c>
      <c r="X125" s="21">
        <v>50743.24000000002</v>
      </c>
      <c r="Y125" s="22">
        <v>9125.1568491999988</v>
      </c>
      <c r="Z125" s="23">
        <v>7510.5058991399956</v>
      </c>
      <c r="AA125" s="21">
        <v>139572.17200000005</v>
      </c>
      <c r="AB125" s="22">
        <v>25099.263690760003</v>
      </c>
      <c r="AC125" s="23">
        <v>20649.596700440012</v>
      </c>
      <c r="AD125" s="21">
        <v>72757.740000000078</v>
      </c>
      <c r="AE125" s="22">
        <v>13084.024384199995</v>
      </c>
      <c r="AF125" s="23">
        <v>10022.526620399996</v>
      </c>
      <c r="AG125" s="21">
        <v>66863.617999999959</v>
      </c>
      <c r="AH125" s="22">
        <v>12024.084424939994</v>
      </c>
      <c r="AI125" s="23">
        <v>9428.3940687000122</v>
      </c>
      <c r="AJ125" s="21">
        <v>144742.27400000012</v>
      </c>
      <c r="AK125" s="22">
        <v>26029.00313342001</v>
      </c>
      <c r="AL125" s="23">
        <v>21213.518823360027</v>
      </c>
      <c r="AM125" s="21">
        <v>56899.891999999985</v>
      </c>
      <c r="AN125" s="22">
        <v>10232.307578360002</v>
      </c>
      <c r="AO125" s="23">
        <v>8319.7214114400067</v>
      </c>
      <c r="AP125" s="21">
        <v>72452.962000000072</v>
      </c>
      <c r="AQ125" s="22">
        <v>13029.216156460017</v>
      </c>
      <c r="AR125" s="23">
        <v>10246.401990119988</v>
      </c>
      <c r="AS125" s="21">
        <v>119657.47399999996</v>
      </c>
      <c r="AT125" s="22">
        <v>21518.003549419984</v>
      </c>
      <c r="AU125" s="23">
        <v>16825.132683040014</v>
      </c>
      <c r="AV125" s="21">
        <v>182951.77400000009</v>
      </c>
      <c r="AW125" s="22">
        <v>32900.217518419995</v>
      </c>
      <c r="AX125" s="23">
        <v>26757.45394336</v>
      </c>
    </row>
    <row r="126" spans="1:50" x14ac:dyDescent="0.25">
      <c r="A126" s="16">
        <v>119</v>
      </c>
      <c r="B126" s="63" t="s">
        <v>88</v>
      </c>
      <c r="C126" s="163">
        <v>81</v>
      </c>
      <c r="D126" s="91">
        <v>0.48</v>
      </c>
      <c r="E126" s="91" t="s">
        <v>368</v>
      </c>
      <c r="F126" s="74">
        <v>37609</v>
      </c>
      <c r="G126" s="74">
        <v>39934</v>
      </c>
      <c r="H126" s="94" t="s">
        <v>459</v>
      </c>
      <c r="I126" s="70">
        <f t="shared" si="63"/>
        <v>953751.39960000012</v>
      </c>
      <c r="J126" s="18">
        <f t="shared" si="64"/>
        <v>164684.25416893198</v>
      </c>
      <c r="K126" s="19">
        <f t="shared" si="65"/>
        <v>0.17266999999999996</v>
      </c>
      <c r="L126" s="20">
        <f t="shared" si="66"/>
        <v>133010.76837042006</v>
      </c>
      <c r="M126" s="133">
        <v>16468.440000000002</v>
      </c>
      <c r="N126" s="130">
        <f t="shared" si="67"/>
        <v>116542.32837042006</v>
      </c>
      <c r="O126" s="21">
        <v>38759.005199999956</v>
      </c>
      <c r="P126" s="22">
        <v>6692.5174278840122</v>
      </c>
      <c r="Q126" s="23">
        <v>5200.1799308520094</v>
      </c>
      <c r="R126" s="21">
        <v>150605.00759999995</v>
      </c>
      <c r="S126" s="22">
        <v>26004.966662292001</v>
      </c>
      <c r="T126" s="23">
        <v>21432.544597715983</v>
      </c>
      <c r="U126" s="21">
        <v>121746.04799999994</v>
      </c>
      <c r="V126" s="22">
        <v>21021.890108159998</v>
      </c>
      <c r="W126" s="23">
        <v>17386.000221468035</v>
      </c>
      <c r="X126" s="21">
        <v>144960.18840000007</v>
      </c>
      <c r="Y126" s="22">
        <v>25030.27573102801</v>
      </c>
      <c r="Z126" s="23">
        <v>20578.090038179995</v>
      </c>
      <c r="AA126" s="21">
        <v>35972.407200000001</v>
      </c>
      <c r="AB126" s="22">
        <v>6211.3555512240018</v>
      </c>
      <c r="AC126" s="23">
        <v>5124.2886400799953</v>
      </c>
      <c r="AD126" s="21">
        <v>10350.254399999989</v>
      </c>
      <c r="AE126" s="22">
        <v>1787.1784272479993</v>
      </c>
      <c r="AF126" s="23">
        <v>1323.8128822799993</v>
      </c>
      <c r="AG126" s="21">
        <v>16132.634400000003</v>
      </c>
      <c r="AH126" s="22">
        <v>2785.6219818480017</v>
      </c>
      <c r="AI126" s="23">
        <v>2165.3851217640004</v>
      </c>
      <c r="AJ126" s="21">
        <v>102425.49120000008</v>
      </c>
      <c r="AK126" s="22">
        <v>17685.809565503972</v>
      </c>
      <c r="AL126" s="23">
        <v>14197.752823092025</v>
      </c>
      <c r="AM126" s="21">
        <v>26012.972399999988</v>
      </c>
      <c r="AN126" s="22">
        <v>4491.6599443080004</v>
      </c>
      <c r="AO126" s="23">
        <v>3601.8951353520024</v>
      </c>
      <c r="AP126" s="21">
        <v>35995.773600000037</v>
      </c>
      <c r="AQ126" s="22">
        <v>6215.390227511999</v>
      </c>
      <c r="AR126" s="23">
        <v>4829.4761603400057</v>
      </c>
      <c r="AS126" s="21">
        <v>106751.47799999994</v>
      </c>
      <c r="AT126" s="22">
        <v>18432.777706260003</v>
      </c>
      <c r="AU126" s="23">
        <v>14318.180246316006</v>
      </c>
      <c r="AV126" s="21">
        <v>164040.13920000003</v>
      </c>
      <c r="AW126" s="22">
        <v>28324.810835663968</v>
      </c>
      <c r="AX126" s="23">
        <v>22853.162572979996</v>
      </c>
    </row>
    <row r="127" spans="1:50" x14ac:dyDescent="0.25">
      <c r="A127" s="7">
        <v>120</v>
      </c>
      <c r="B127" s="63" t="s">
        <v>656</v>
      </c>
      <c r="C127" s="163">
        <v>344</v>
      </c>
      <c r="D127" s="91">
        <v>8.5000000000000006E-2</v>
      </c>
      <c r="E127" s="91" t="s">
        <v>368</v>
      </c>
      <c r="F127" s="74">
        <v>36112</v>
      </c>
      <c r="G127" s="74">
        <v>40118</v>
      </c>
      <c r="H127" s="94" t="s">
        <v>460</v>
      </c>
      <c r="I127" s="70">
        <f t="shared" si="63"/>
        <v>362904.67559999996</v>
      </c>
      <c r="J127" s="18">
        <f t="shared" si="64"/>
        <v>71031.332155188022</v>
      </c>
      <c r="K127" s="19">
        <f t="shared" si="65"/>
        <v>0.19573000000000007</v>
      </c>
      <c r="L127" s="20">
        <f t="shared" si="66"/>
        <v>58272.056817711993</v>
      </c>
      <c r="M127" s="133">
        <v>7103.14</v>
      </c>
      <c r="N127" s="130">
        <f t="shared" si="67"/>
        <v>51168.916817711994</v>
      </c>
      <c r="O127" s="21">
        <v>19144.55119999998</v>
      </c>
      <c r="P127" s="22">
        <v>3747.1630063759999</v>
      </c>
      <c r="Q127" s="23">
        <v>2786.7785448639975</v>
      </c>
      <c r="R127" s="21">
        <v>39011.030800000015</v>
      </c>
      <c r="S127" s="22">
        <v>7635.6290584840126</v>
      </c>
      <c r="T127" s="23">
        <v>6470.8360625440037</v>
      </c>
      <c r="U127" s="21">
        <v>36629.911200000017</v>
      </c>
      <c r="V127" s="22">
        <v>7169.5725191759957</v>
      </c>
      <c r="W127" s="23">
        <v>6076.5464163359984</v>
      </c>
      <c r="X127" s="21">
        <v>34329.588000000003</v>
      </c>
      <c r="Y127" s="22">
        <v>6719.3302592399914</v>
      </c>
      <c r="Z127" s="23">
        <v>5664.3274238759977</v>
      </c>
      <c r="AA127" s="21">
        <v>30385.376799999995</v>
      </c>
      <c r="AB127" s="22">
        <v>5947.3298010640128</v>
      </c>
      <c r="AC127" s="23">
        <v>4968.8743466239966</v>
      </c>
      <c r="AD127" s="21">
        <v>18597.803599999999</v>
      </c>
      <c r="AE127" s="22">
        <v>3640.1480986279994</v>
      </c>
      <c r="AF127" s="23">
        <v>2856.284973555998</v>
      </c>
      <c r="AG127" s="21">
        <v>24321.725600000002</v>
      </c>
      <c r="AH127" s="22">
        <v>4760.4913516880024</v>
      </c>
      <c r="AI127" s="23">
        <v>3874.9562666120009</v>
      </c>
      <c r="AJ127" s="21">
        <v>31169.597999999998</v>
      </c>
      <c r="AK127" s="22">
        <v>6100.8254165399976</v>
      </c>
      <c r="AL127" s="23">
        <v>5050.0559629639984</v>
      </c>
      <c r="AM127" s="21">
        <v>20179.089199999991</v>
      </c>
      <c r="AN127" s="22">
        <v>3949.6531291160018</v>
      </c>
      <c r="AO127" s="23">
        <v>3253.4329102039997</v>
      </c>
      <c r="AP127" s="21">
        <v>25888.279199999968</v>
      </c>
      <c r="AQ127" s="22">
        <v>5067.112887815998</v>
      </c>
      <c r="AR127" s="23">
        <v>4065.881321739997</v>
      </c>
      <c r="AS127" s="21">
        <v>41985.42919999997</v>
      </c>
      <c r="AT127" s="22">
        <v>8217.8080573160023</v>
      </c>
      <c r="AU127" s="23">
        <v>6518.3326449520036</v>
      </c>
      <c r="AV127" s="21">
        <v>41262.292799999967</v>
      </c>
      <c r="AW127" s="22">
        <v>8076.2685697440065</v>
      </c>
      <c r="AX127" s="23">
        <v>6685.7499434399997</v>
      </c>
    </row>
    <row r="128" spans="1:50" x14ac:dyDescent="0.25">
      <c r="A128" s="7">
        <v>121</v>
      </c>
      <c r="B128" s="63" t="s">
        <v>89</v>
      </c>
      <c r="C128" s="163">
        <v>153</v>
      </c>
      <c r="D128" s="91">
        <v>0.09</v>
      </c>
      <c r="E128" s="91" t="s">
        <v>368</v>
      </c>
      <c r="F128" s="74">
        <v>34304</v>
      </c>
      <c r="G128" s="74">
        <v>39753</v>
      </c>
      <c r="H128" s="94" t="s">
        <v>461</v>
      </c>
      <c r="I128" s="70">
        <f t="shared" si="63"/>
        <v>275052.70500000007</v>
      </c>
      <c r="J128" s="18">
        <f t="shared" si="64"/>
        <v>53836.065949650001</v>
      </c>
      <c r="K128" s="19">
        <f t="shared" si="65"/>
        <v>0.19572999999999996</v>
      </c>
      <c r="L128" s="20">
        <f t="shared" si="66"/>
        <v>44604.476557221991</v>
      </c>
      <c r="M128" s="133">
        <v>5383.6100000000006</v>
      </c>
      <c r="N128" s="130">
        <f t="shared" si="67"/>
        <v>39220.866557221991</v>
      </c>
      <c r="O128" s="21">
        <v>11913.320000000007</v>
      </c>
      <c r="P128" s="22">
        <v>2331.7941236000042</v>
      </c>
      <c r="Q128" s="23">
        <v>1809.9177977600025</v>
      </c>
      <c r="R128" s="21">
        <v>40705.671800000055</v>
      </c>
      <c r="S128" s="22">
        <v>7967.3211414139932</v>
      </c>
      <c r="T128" s="23">
        <v>6757.2100518600073</v>
      </c>
      <c r="U128" s="21">
        <v>37841.257600000004</v>
      </c>
      <c r="V128" s="22">
        <v>7406.6693500480014</v>
      </c>
      <c r="W128" s="23">
        <v>6276.3225687659915</v>
      </c>
      <c r="X128" s="21">
        <v>40831.225200000074</v>
      </c>
      <c r="Y128" s="22">
        <v>7991.8957083960086</v>
      </c>
      <c r="Z128" s="23">
        <v>6738.943994605992</v>
      </c>
      <c r="AA128" s="21">
        <v>17242.032599999988</v>
      </c>
      <c r="AB128" s="22">
        <v>3374.7830407980005</v>
      </c>
      <c r="AC128" s="23">
        <v>2855.6429889720025</v>
      </c>
      <c r="AD128" s="21">
        <v>8880.0223999999725</v>
      </c>
      <c r="AE128" s="22">
        <v>1738.086784352</v>
      </c>
      <c r="AF128" s="23">
        <v>1370.5679478199988</v>
      </c>
      <c r="AG128" s="21">
        <v>10380.029199999984</v>
      </c>
      <c r="AH128" s="22">
        <v>2031.683115316001</v>
      </c>
      <c r="AI128" s="23">
        <v>1639.4375874199984</v>
      </c>
      <c r="AJ128" s="21">
        <v>17032.248000000014</v>
      </c>
      <c r="AK128" s="22">
        <v>3333.721901039999</v>
      </c>
      <c r="AL128" s="23">
        <v>2759.8090220040012</v>
      </c>
      <c r="AM128" s="21">
        <v>11984.594800000003</v>
      </c>
      <c r="AN128" s="22">
        <v>2345.7447402039975</v>
      </c>
      <c r="AO128" s="23">
        <v>1938.6669419260011</v>
      </c>
      <c r="AP128" s="21">
        <v>13259.14680000001</v>
      </c>
      <c r="AQ128" s="22">
        <v>2595.2128031639991</v>
      </c>
      <c r="AR128" s="23">
        <v>2084.9523810020023</v>
      </c>
      <c r="AS128" s="21">
        <v>27300.104600000013</v>
      </c>
      <c r="AT128" s="22">
        <v>5343.4494733580013</v>
      </c>
      <c r="AU128" s="23">
        <v>4276.1771584800026</v>
      </c>
      <c r="AV128" s="21">
        <v>37683.051999999967</v>
      </c>
      <c r="AW128" s="22">
        <v>7375.7037679599989</v>
      </c>
      <c r="AX128" s="23">
        <v>6096.8281166059969</v>
      </c>
    </row>
    <row r="129" spans="1:50" x14ac:dyDescent="0.25">
      <c r="A129" s="7">
        <v>122</v>
      </c>
      <c r="B129" s="63" t="s">
        <v>90</v>
      </c>
      <c r="C129" s="163">
        <v>84</v>
      </c>
      <c r="D129" s="91">
        <v>0.997</v>
      </c>
      <c r="E129" s="91" t="s">
        <v>368</v>
      </c>
      <c r="F129" s="74">
        <v>37613</v>
      </c>
      <c r="G129" s="74">
        <v>39417</v>
      </c>
      <c r="H129" s="94" t="s">
        <v>462</v>
      </c>
      <c r="I129" s="70">
        <f t="shared" si="63"/>
        <v>2677464.3680000007</v>
      </c>
      <c r="J129" s="18">
        <f t="shared" si="64"/>
        <v>449144.64773199998</v>
      </c>
      <c r="K129" s="19">
        <f t="shared" si="65"/>
        <v>0.16774999999999995</v>
      </c>
      <c r="L129" s="20">
        <f t="shared" si="66"/>
        <v>361158.65081072011</v>
      </c>
      <c r="M129" s="133">
        <v>44914.47</v>
      </c>
      <c r="N129" s="130">
        <f t="shared" si="67"/>
        <v>316244.18081072008</v>
      </c>
      <c r="O129" s="21">
        <v>67503.355999999985</v>
      </c>
      <c r="P129" s="22">
        <v>11323.687968999999</v>
      </c>
      <c r="Q129" s="23">
        <v>8479.7765954800016</v>
      </c>
      <c r="R129" s="21">
        <v>327249.48000000027</v>
      </c>
      <c r="S129" s="22">
        <v>54896.100269999988</v>
      </c>
      <c r="T129" s="23">
        <v>45356.000858360007</v>
      </c>
      <c r="U129" s="21">
        <v>513059.17599999974</v>
      </c>
      <c r="V129" s="22">
        <v>86065.676773999992</v>
      </c>
      <c r="W129" s="23">
        <v>70787.889246440056</v>
      </c>
      <c r="X129" s="21">
        <v>380127.97600000002</v>
      </c>
      <c r="Y129" s="22">
        <v>63766.467973999912</v>
      </c>
      <c r="Z129" s="23">
        <v>52027.158525160012</v>
      </c>
      <c r="AA129" s="21">
        <v>291101.85599999997</v>
      </c>
      <c r="AB129" s="22">
        <v>48832.336343999959</v>
      </c>
      <c r="AC129" s="23">
        <v>39646.899781679989</v>
      </c>
      <c r="AD129" s="21">
        <v>85163.292000000059</v>
      </c>
      <c r="AE129" s="22">
        <v>14286.142232999997</v>
      </c>
      <c r="AF129" s="23">
        <v>10560.915994999999</v>
      </c>
      <c r="AG129" s="21">
        <v>52524.436000000016</v>
      </c>
      <c r="AH129" s="22">
        <v>8810.9741389999963</v>
      </c>
      <c r="AI129" s="23">
        <v>6791.9057480399988</v>
      </c>
      <c r="AJ129" s="21">
        <v>142991.42800000001</v>
      </c>
      <c r="AK129" s="22">
        <v>23986.812046999996</v>
      </c>
      <c r="AL129" s="23">
        <v>19164.831106640009</v>
      </c>
      <c r="AM129" s="21">
        <v>177831.82800000004</v>
      </c>
      <c r="AN129" s="22">
        <v>29831.289146999996</v>
      </c>
      <c r="AO129" s="23">
        <v>23819.038675800024</v>
      </c>
      <c r="AP129" s="21">
        <v>75729.372000000003</v>
      </c>
      <c r="AQ129" s="22">
        <v>12703.602153000011</v>
      </c>
      <c r="AR129" s="23">
        <v>9586.5708867999983</v>
      </c>
      <c r="AS129" s="21">
        <v>154230.41600000006</v>
      </c>
      <c r="AT129" s="22">
        <v>25872.152284000003</v>
      </c>
      <c r="AU129" s="23">
        <v>19607.841343439999</v>
      </c>
      <c r="AV129" s="21">
        <v>409951.75200000027</v>
      </c>
      <c r="AW129" s="22">
        <v>68769.40639800005</v>
      </c>
      <c r="AX129" s="23">
        <v>55329.822047879999</v>
      </c>
    </row>
    <row r="130" spans="1:50" x14ac:dyDescent="0.25">
      <c r="A130" s="16">
        <v>123</v>
      </c>
      <c r="B130" s="63" t="s">
        <v>91</v>
      </c>
      <c r="C130" s="163">
        <v>85</v>
      </c>
      <c r="D130" s="91">
        <v>3.5000000000000003E-2</v>
      </c>
      <c r="E130" s="91" t="s">
        <v>368</v>
      </c>
      <c r="F130" s="74">
        <v>37618</v>
      </c>
      <c r="G130" s="74">
        <v>40179</v>
      </c>
      <c r="H130" s="94" t="s">
        <v>463</v>
      </c>
      <c r="I130" s="70">
        <f t="shared" si="63"/>
        <v>27347.430000000004</v>
      </c>
      <c r="J130" s="18">
        <f t="shared" si="64"/>
        <v>5391.8192988000019</v>
      </c>
      <c r="K130" s="19">
        <f t="shared" si="65"/>
        <v>0.19716000000000003</v>
      </c>
      <c r="L130" s="20">
        <f t="shared" si="66"/>
        <v>4481.8426910159997</v>
      </c>
      <c r="M130" s="133">
        <v>539.17999999999995</v>
      </c>
      <c r="N130" s="130">
        <f t="shared" si="67"/>
        <v>3942.6626910159998</v>
      </c>
      <c r="O130" s="21">
        <v>1376.6012999999994</v>
      </c>
      <c r="P130" s="22">
        <v>271.41071230799992</v>
      </c>
      <c r="Q130" s="23">
        <v>213.62300603399993</v>
      </c>
      <c r="R130" s="21">
        <v>5504.3256000000001</v>
      </c>
      <c r="S130" s="22">
        <v>1085.2328352960005</v>
      </c>
      <c r="T130" s="23">
        <v>920.44314785099903</v>
      </c>
      <c r="U130" s="21">
        <v>4272.7008000000033</v>
      </c>
      <c r="V130" s="22">
        <v>842.40568972800008</v>
      </c>
      <c r="W130" s="23">
        <v>714.44768805300009</v>
      </c>
      <c r="X130" s="21">
        <v>3509.2661999999987</v>
      </c>
      <c r="Y130" s="22">
        <v>691.88692399200045</v>
      </c>
      <c r="Z130" s="23">
        <v>581.53180536599973</v>
      </c>
      <c r="AA130" s="21">
        <v>1583.4132</v>
      </c>
      <c r="AB130" s="22">
        <v>312.18574651199992</v>
      </c>
      <c r="AC130" s="23">
        <v>260.33592870300009</v>
      </c>
      <c r="AD130" s="21">
        <v>526.38929999999982</v>
      </c>
      <c r="AE130" s="22">
        <v>103.78291438799999</v>
      </c>
      <c r="AF130" s="23">
        <v>82.470321792000036</v>
      </c>
      <c r="AG130" s="21">
        <v>125.94540000000003</v>
      </c>
      <c r="AH130" s="22">
        <v>24.831395063999999</v>
      </c>
      <c r="AI130" s="23">
        <v>19.184995355999998</v>
      </c>
      <c r="AJ130" s="21">
        <v>3025.4774999999986</v>
      </c>
      <c r="AK130" s="22">
        <v>596.50314390000028</v>
      </c>
      <c r="AL130" s="23">
        <v>496.52273711699996</v>
      </c>
      <c r="AM130" s="21">
        <v>208.05900000000003</v>
      </c>
      <c r="AN130" s="22">
        <v>41.020912440000011</v>
      </c>
      <c r="AO130" s="23">
        <v>34.146762084000002</v>
      </c>
      <c r="AP130" s="21">
        <v>100.5324</v>
      </c>
      <c r="AQ130" s="22">
        <v>19.820967984000006</v>
      </c>
      <c r="AR130" s="23">
        <v>15.876378242999998</v>
      </c>
      <c r="AS130" s="21">
        <v>2814.3774000000021</v>
      </c>
      <c r="AT130" s="22">
        <v>554.88264818399978</v>
      </c>
      <c r="AU130" s="23">
        <v>445.34280128399996</v>
      </c>
      <c r="AV130" s="21">
        <v>4300.3419000000022</v>
      </c>
      <c r="AW130" s="22">
        <v>847.85540900400042</v>
      </c>
      <c r="AX130" s="23">
        <v>697.91711913300014</v>
      </c>
    </row>
    <row r="131" spans="1:50" x14ac:dyDescent="0.25">
      <c r="A131" s="7">
        <v>124</v>
      </c>
      <c r="B131" s="63" t="s">
        <v>92</v>
      </c>
      <c r="C131" s="163">
        <v>95</v>
      </c>
      <c r="D131" s="91">
        <v>0.13</v>
      </c>
      <c r="E131" s="91" t="s">
        <v>368</v>
      </c>
      <c r="F131" s="74">
        <v>37341</v>
      </c>
      <c r="G131" s="74">
        <v>39417</v>
      </c>
      <c r="H131" s="94" t="s">
        <v>464</v>
      </c>
      <c r="I131" s="70">
        <f t="shared" si="63"/>
        <v>355654.74700000003</v>
      </c>
      <c r="J131" s="18">
        <f t="shared" si="64"/>
        <v>69612.303630310009</v>
      </c>
      <c r="K131" s="19">
        <f t="shared" si="65"/>
        <v>0.19573000000000002</v>
      </c>
      <c r="L131" s="20">
        <f t="shared" si="66"/>
        <v>57666.629431059977</v>
      </c>
      <c r="M131" s="133">
        <v>6961.2300000000014</v>
      </c>
      <c r="N131" s="130">
        <f t="shared" si="67"/>
        <v>50705.399431059974</v>
      </c>
      <c r="O131" s="21">
        <v>16962.270999999997</v>
      </c>
      <c r="P131" s="22">
        <v>3320.0253028299999</v>
      </c>
      <c r="Q131" s="23">
        <v>2597.374445779999</v>
      </c>
      <c r="R131" s="21">
        <v>61388.880500000014</v>
      </c>
      <c r="S131" s="22">
        <v>12015.645580265013</v>
      </c>
      <c r="T131" s="23">
        <v>10189.076151269994</v>
      </c>
      <c r="U131" s="21">
        <v>55229.943000000007</v>
      </c>
      <c r="V131" s="22">
        <v>10810.156743389995</v>
      </c>
      <c r="W131" s="23">
        <v>9178.1178140649954</v>
      </c>
      <c r="X131" s="21">
        <v>41381.669000000053</v>
      </c>
      <c r="Y131" s="22">
        <v>8099.6340733699999</v>
      </c>
      <c r="Z131" s="23">
        <v>6815.3294853749949</v>
      </c>
      <c r="AA131" s="21">
        <v>44435.722499999982</v>
      </c>
      <c r="AB131" s="22">
        <v>8697.4039649250026</v>
      </c>
      <c r="AC131" s="23">
        <v>7271.1393216849983</v>
      </c>
      <c r="AD131" s="21">
        <v>12686.2965</v>
      </c>
      <c r="AE131" s="22">
        <v>2483.0888139450008</v>
      </c>
      <c r="AF131" s="23">
        <v>1968.6114285299989</v>
      </c>
      <c r="AG131" s="21">
        <v>8030.6799999999967</v>
      </c>
      <c r="AH131" s="22">
        <v>1571.8449963999994</v>
      </c>
      <c r="AI131" s="23">
        <v>1270.7677399300005</v>
      </c>
      <c r="AJ131" s="21">
        <v>34410.029500000026</v>
      </c>
      <c r="AK131" s="22">
        <v>6735.0750740350013</v>
      </c>
      <c r="AL131" s="23">
        <v>5580.0610715400007</v>
      </c>
      <c r="AM131" s="21">
        <v>7336.7069999999976</v>
      </c>
      <c r="AN131" s="22">
        <v>1436.0136611100004</v>
      </c>
      <c r="AO131" s="23">
        <v>1186.6422070199997</v>
      </c>
      <c r="AP131" s="21">
        <v>13514.478000000003</v>
      </c>
      <c r="AQ131" s="22">
        <v>2645.188778939998</v>
      </c>
      <c r="AR131" s="23">
        <v>2124.7510244300011</v>
      </c>
      <c r="AS131" s="21">
        <v>33257.820000000014</v>
      </c>
      <c r="AT131" s="22">
        <v>6509.5531085999974</v>
      </c>
      <c r="AU131" s="23">
        <v>5131.1016962949961</v>
      </c>
      <c r="AV131" s="21">
        <v>27020.250000000004</v>
      </c>
      <c r="AW131" s="22">
        <v>5288.6735325</v>
      </c>
      <c r="AX131" s="23">
        <v>4353.6570451399939</v>
      </c>
    </row>
    <row r="132" spans="1:50" x14ac:dyDescent="0.25">
      <c r="A132" s="7">
        <v>125</v>
      </c>
      <c r="B132" s="63" t="s">
        <v>93</v>
      </c>
      <c r="C132" s="163">
        <v>98</v>
      </c>
      <c r="D132" s="91">
        <v>0.2</v>
      </c>
      <c r="E132" s="91" t="s">
        <v>368</v>
      </c>
      <c r="F132" s="74">
        <v>36474</v>
      </c>
      <c r="G132" s="74">
        <v>39569</v>
      </c>
      <c r="H132" s="94" t="s">
        <v>465</v>
      </c>
      <c r="I132" s="70">
        <f t="shared" si="63"/>
        <v>162554.69279999999</v>
      </c>
      <c r="J132" s="18">
        <f t="shared" si="64"/>
        <v>31067.452887936015</v>
      </c>
      <c r="K132" s="19">
        <f t="shared" si="65"/>
        <v>0.1911200000000001</v>
      </c>
      <c r="L132" s="20">
        <f t="shared" si="66"/>
        <v>25513.015420976004</v>
      </c>
      <c r="M132" s="133">
        <v>3106.75</v>
      </c>
      <c r="N132" s="130">
        <f t="shared" si="67"/>
        <v>22406.265420976004</v>
      </c>
      <c r="O132" s="21">
        <v>17032.955199999997</v>
      </c>
      <c r="P132" s="22">
        <v>3255.3383978239995</v>
      </c>
      <c r="Q132" s="23">
        <v>2555.9839930960015</v>
      </c>
      <c r="R132" s="21">
        <v>47068.770400000001</v>
      </c>
      <c r="S132" s="22">
        <v>8995.7833988480088</v>
      </c>
      <c r="T132" s="23">
        <v>7525.8326026559989</v>
      </c>
      <c r="U132" s="21">
        <v>11011.940800000002</v>
      </c>
      <c r="V132" s="22">
        <v>2104.6021256960007</v>
      </c>
      <c r="W132" s="23">
        <v>1729.4734004559998</v>
      </c>
      <c r="X132" s="21">
        <v>6397.4903999999979</v>
      </c>
      <c r="Y132" s="22">
        <v>1222.6883652480001</v>
      </c>
      <c r="Z132" s="23">
        <v>1018.4581265360002</v>
      </c>
      <c r="AA132" s="21">
        <v>9477.7303999999967</v>
      </c>
      <c r="AB132" s="22">
        <v>1811.3838340479995</v>
      </c>
      <c r="AC132" s="23">
        <v>1507.7243012320002</v>
      </c>
      <c r="AD132" s="21">
        <v>0</v>
      </c>
      <c r="AE132" s="22">
        <v>0</v>
      </c>
      <c r="AF132" s="23">
        <v>0</v>
      </c>
      <c r="AG132" s="21">
        <v>6426.4335999999985</v>
      </c>
      <c r="AH132" s="22">
        <v>1228.2199896319999</v>
      </c>
      <c r="AI132" s="23">
        <v>988.42163671199989</v>
      </c>
      <c r="AJ132" s="21">
        <v>12233.148000000001</v>
      </c>
      <c r="AK132" s="22">
        <v>2337.9992457600001</v>
      </c>
      <c r="AL132" s="23">
        <v>1940.58008756</v>
      </c>
      <c r="AM132" s="21">
        <v>4082.5279999999993</v>
      </c>
      <c r="AN132" s="22">
        <v>780.25275136000005</v>
      </c>
      <c r="AO132" s="23">
        <v>644.07922128799976</v>
      </c>
      <c r="AP132" s="21">
        <v>6234.3167999999996</v>
      </c>
      <c r="AQ132" s="22">
        <v>1191.5026268160002</v>
      </c>
      <c r="AR132" s="23">
        <v>978.99657917600007</v>
      </c>
      <c r="AS132" s="21">
        <v>17644.867199999993</v>
      </c>
      <c r="AT132" s="22">
        <v>3372.287019263998</v>
      </c>
      <c r="AU132" s="23">
        <v>2649.2648384560007</v>
      </c>
      <c r="AV132" s="21">
        <v>24944.511999999995</v>
      </c>
      <c r="AW132" s="22">
        <v>4767.3951334400026</v>
      </c>
      <c r="AX132" s="23">
        <v>3974.2006338080005</v>
      </c>
    </row>
    <row r="133" spans="1:50" x14ac:dyDescent="0.25">
      <c r="A133" s="7">
        <v>126</v>
      </c>
      <c r="B133" s="63" t="s">
        <v>94</v>
      </c>
      <c r="C133" s="163">
        <v>99</v>
      </c>
      <c r="D133" s="91">
        <v>1.0999999999999999E-2</v>
      </c>
      <c r="E133" s="91" t="s">
        <v>368</v>
      </c>
      <c r="F133" s="74">
        <v>40996</v>
      </c>
      <c r="G133" s="74">
        <v>40996</v>
      </c>
      <c r="H133" s="94" t="s">
        <v>466</v>
      </c>
      <c r="I133" s="70">
        <f t="shared" si="63"/>
        <v>25792.001899999996</v>
      </c>
      <c r="J133" s="18">
        <f t="shared" si="64"/>
        <v>5085.1510946039998</v>
      </c>
      <c r="K133" s="19">
        <f t="shared" si="65"/>
        <v>0.19716000000000003</v>
      </c>
      <c r="L133" s="20">
        <f t="shared" si="66"/>
        <v>4155.5108964730007</v>
      </c>
      <c r="M133" s="133">
        <v>508.54</v>
      </c>
      <c r="N133" s="130">
        <f t="shared" si="67"/>
        <v>3646.9708964730007</v>
      </c>
      <c r="O133" s="21">
        <v>840.97300000000018</v>
      </c>
      <c r="P133" s="22">
        <v>165.80623667999998</v>
      </c>
      <c r="Q133" s="23">
        <v>127.93793250899999</v>
      </c>
      <c r="R133" s="21">
        <v>2887.2463000000016</v>
      </c>
      <c r="S133" s="22">
        <v>569.24948050800037</v>
      </c>
      <c r="T133" s="23">
        <v>479.12606060800016</v>
      </c>
      <c r="U133" s="21">
        <v>3562.9980000000005</v>
      </c>
      <c r="V133" s="22">
        <v>702.48068568000008</v>
      </c>
      <c r="W133" s="23">
        <v>591.33378007600027</v>
      </c>
      <c r="X133" s="21">
        <v>4779.1156999999976</v>
      </c>
      <c r="Y133" s="22">
        <v>942.25045141199973</v>
      </c>
      <c r="Z133" s="23">
        <v>793.85441748999983</v>
      </c>
      <c r="AA133" s="21">
        <v>1146.0975999999998</v>
      </c>
      <c r="AB133" s="22">
        <v>225.96460281600005</v>
      </c>
      <c r="AC133" s="23">
        <v>184.58322685100003</v>
      </c>
      <c r="AD133" s="21">
        <v>639.04550000000017</v>
      </c>
      <c r="AE133" s="22">
        <v>125.99421078</v>
      </c>
      <c r="AF133" s="23">
        <v>93.40873089400003</v>
      </c>
      <c r="AG133" s="21">
        <v>1087.4748999999997</v>
      </c>
      <c r="AH133" s="22">
        <v>214.40655128399996</v>
      </c>
      <c r="AI133" s="23">
        <v>165.74683802799998</v>
      </c>
      <c r="AJ133" s="21">
        <v>2210.8758999999991</v>
      </c>
      <c r="AK133" s="22">
        <v>435.89629244399993</v>
      </c>
      <c r="AL133" s="23">
        <v>351.67625637500015</v>
      </c>
      <c r="AM133" s="21">
        <v>720.49209999999982</v>
      </c>
      <c r="AN133" s="22">
        <v>142.05222243600008</v>
      </c>
      <c r="AO133" s="23">
        <v>113.76119540900001</v>
      </c>
      <c r="AP133" s="21">
        <v>1393.8396999999995</v>
      </c>
      <c r="AQ133" s="22">
        <v>274.80943525200013</v>
      </c>
      <c r="AR133" s="23">
        <v>218.24147627600004</v>
      </c>
      <c r="AS133" s="21">
        <v>3439.6880000000001</v>
      </c>
      <c r="AT133" s="22">
        <v>678.16888608000011</v>
      </c>
      <c r="AU133" s="23">
        <v>539.80789880599991</v>
      </c>
      <c r="AV133" s="21">
        <v>3084.1551999999997</v>
      </c>
      <c r="AW133" s="22">
        <v>608.07203923200007</v>
      </c>
      <c r="AX133" s="23">
        <v>496.03308315099997</v>
      </c>
    </row>
    <row r="134" spans="1:50" x14ac:dyDescent="0.25">
      <c r="A134" s="16">
        <v>127</v>
      </c>
      <c r="B134" s="63" t="s">
        <v>95</v>
      </c>
      <c r="C134" s="163">
        <v>347</v>
      </c>
      <c r="D134" s="91">
        <v>0.11799999999999999</v>
      </c>
      <c r="E134" s="91" t="s">
        <v>368</v>
      </c>
      <c r="F134" s="74">
        <v>35217</v>
      </c>
      <c r="G134" s="74">
        <v>39417</v>
      </c>
      <c r="H134" s="94" t="s">
        <v>467</v>
      </c>
      <c r="I134" s="70">
        <f t="shared" si="63"/>
        <v>299799.99449999933</v>
      </c>
      <c r="J134" s="18">
        <f t="shared" si="64"/>
        <v>58679.852923484876</v>
      </c>
      <c r="K134" s="19">
        <f t="shared" si="65"/>
        <v>0.19573000000000002</v>
      </c>
      <c r="L134" s="20">
        <f t="shared" si="66"/>
        <v>48970.755813949916</v>
      </c>
      <c r="M134" s="133">
        <v>5867.99</v>
      </c>
      <c r="N134" s="130">
        <f t="shared" si="67"/>
        <v>43102.765813949918</v>
      </c>
      <c r="O134" s="21">
        <v>16784.021499999988</v>
      </c>
      <c r="P134" s="22">
        <v>3285.1365281950011</v>
      </c>
      <c r="Q134" s="23">
        <v>2598.8548698799982</v>
      </c>
      <c r="R134" s="21">
        <v>66216.536999999968</v>
      </c>
      <c r="S134" s="22">
        <v>12960.562787010014</v>
      </c>
      <c r="T134" s="23">
        <v>10994.308374005012</v>
      </c>
      <c r="U134" s="21">
        <v>61211.443499999987</v>
      </c>
      <c r="V134" s="22">
        <v>11980.915836254993</v>
      </c>
      <c r="W134" s="23">
        <v>10160.399998230005</v>
      </c>
      <c r="X134" s="21">
        <v>50015.625999999967</v>
      </c>
      <c r="Y134" s="22">
        <v>9789.5584769799843</v>
      </c>
      <c r="Z134" s="23">
        <v>8244.2092449600059</v>
      </c>
      <c r="AA134" s="21">
        <v>51640.433000000012</v>
      </c>
      <c r="AB134" s="22">
        <v>10107.581951089989</v>
      </c>
      <c r="AC134" s="23">
        <v>8429.0080637199972</v>
      </c>
      <c r="AD134" s="21">
        <v>20217.757500000011</v>
      </c>
      <c r="AE134" s="22">
        <v>3957.2216754749984</v>
      </c>
      <c r="AF134" s="23">
        <v>3120.0005386650028</v>
      </c>
      <c r="AG134" s="21">
        <v>8180.7460000000001</v>
      </c>
      <c r="AH134" s="22">
        <v>1601.2174145800004</v>
      </c>
      <c r="AI134" s="23">
        <v>1276.8431516000001</v>
      </c>
      <c r="AJ134" s="21">
        <v>25533.429999999436</v>
      </c>
      <c r="AK134" s="22">
        <v>4997.6582538998937</v>
      </c>
      <c r="AL134" s="23">
        <v>4147.1315728899008</v>
      </c>
      <c r="AM134" s="21">
        <v>0</v>
      </c>
      <c r="AN134" s="22">
        <v>0</v>
      </c>
      <c r="AO134" s="23">
        <v>0</v>
      </c>
      <c r="AP134" s="21">
        <v>0</v>
      </c>
      <c r="AQ134" s="22">
        <v>0</v>
      </c>
      <c r="AR134" s="23">
        <v>0</v>
      </c>
      <c r="AS134" s="21">
        <v>0</v>
      </c>
      <c r="AT134" s="22">
        <v>0</v>
      </c>
      <c r="AU134" s="23">
        <v>0</v>
      </c>
      <c r="AV134" s="21">
        <v>0</v>
      </c>
      <c r="AW134" s="22">
        <v>0</v>
      </c>
      <c r="AX134" s="23">
        <v>0</v>
      </c>
    </row>
    <row r="135" spans="1:50" x14ac:dyDescent="0.25">
      <c r="A135" s="7">
        <v>128</v>
      </c>
      <c r="B135" s="63" t="s">
        <v>96</v>
      </c>
      <c r="C135" s="163">
        <v>346</v>
      </c>
      <c r="D135" s="91">
        <v>3.6999999999999998E-2</v>
      </c>
      <c r="E135" s="91" t="s">
        <v>368</v>
      </c>
      <c r="F135" s="74">
        <v>36194</v>
      </c>
      <c r="G135" s="74">
        <v>39448</v>
      </c>
      <c r="H135" s="94" t="s">
        <v>468</v>
      </c>
      <c r="I135" s="70">
        <f t="shared" si="63"/>
        <v>71099.98</v>
      </c>
      <c r="J135" s="18">
        <f t="shared" si="64"/>
        <v>14018.072056799992</v>
      </c>
      <c r="K135" s="19">
        <f t="shared" si="65"/>
        <v>0.19715999999999989</v>
      </c>
      <c r="L135" s="20">
        <f t="shared" si="66"/>
        <v>11618.813529399997</v>
      </c>
      <c r="M135" s="133">
        <v>1401.83</v>
      </c>
      <c r="N135" s="130">
        <f t="shared" si="67"/>
        <v>10216.983529399997</v>
      </c>
      <c r="O135" s="21">
        <v>3212.4800000000005</v>
      </c>
      <c r="P135" s="22">
        <v>633.37255679999998</v>
      </c>
      <c r="Q135" s="23">
        <v>493.4162396749997</v>
      </c>
      <c r="R135" s="21">
        <v>9511.8349999999937</v>
      </c>
      <c r="S135" s="22">
        <v>1875.3533886000002</v>
      </c>
      <c r="T135" s="23">
        <v>1605.4398612249997</v>
      </c>
      <c r="U135" s="21">
        <v>12183.8025</v>
      </c>
      <c r="V135" s="22">
        <v>2402.1585008999982</v>
      </c>
      <c r="W135" s="23">
        <v>2035.3672237249987</v>
      </c>
      <c r="X135" s="21">
        <v>11053.920000000004</v>
      </c>
      <c r="Y135" s="22">
        <v>2179.390867199998</v>
      </c>
      <c r="Z135" s="23">
        <v>1840.2871272500015</v>
      </c>
      <c r="AA135" s="21">
        <v>3732.5475000000015</v>
      </c>
      <c r="AB135" s="22">
        <v>735.90906510000002</v>
      </c>
      <c r="AC135" s="23">
        <v>625.13443154999982</v>
      </c>
      <c r="AD135" s="21">
        <v>1118.5074999999997</v>
      </c>
      <c r="AE135" s="22">
        <v>220.52493869999998</v>
      </c>
      <c r="AF135" s="23">
        <v>177.52571260000002</v>
      </c>
      <c r="AG135" s="21">
        <v>2420.389999999999</v>
      </c>
      <c r="AH135" s="22">
        <v>477.20409239999992</v>
      </c>
      <c r="AI135" s="23">
        <v>392.95146664999965</v>
      </c>
      <c r="AJ135" s="21">
        <v>4044.7150000000006</v>
      </c>
      <c r="AK135" s="22">
        <v>797.45600940000008</v>
      </c>
      <c r="AL135" s="23">
        <v>661.49348169999996</v>
      </c>
      <c r="AM135" s="21">
        <v>1198.0150000000003</v>
      </c>
      <c r="AN135" s="22">
        <v>236.20063740000003</v>
      </c>
      <c r="AO135" s="23">
        <v>196.28276779999996</v>
      </c>
      <c r="AP135" s="21">
        <v>4400.8000000000011</v>
      </c>
      <c r="AQ135" s="22">
        <v>867.66172800000015</v>
      </c>
      <c r="AR135" s="23">
        <v>699.09730689999981</v>
      </c>
      <c r="AS135" s="21">
        <v>11389.517500000014</v>
      </c>
      <c r="AT135" s="22">
        <v>2245.5572702999993</v>
      </c>
      <c r="AU135" s="23">
        <v>1795.1030412250013</v>
      </c>
      <c r="AV135" s="21">
        <v>6833.4499999999707</v>
      </c>
      <c r="AW135" s="22">
        <v>1347.283001999994</v>
      </c>
      <c r="AX135" s="23">
        <v>1096.7148690999945</v>
      </c>
    </row>
    <row r="136" spans="1:50" x14ac:dyDescent="0.25">
      <c r="A136" s="7">
        <v>129</v>
      </c>
      <c r="B136" s="63" t="s">
        <v>97</v>
      </c>
      <c r="C136" s="163">
        <v>345</v>
      </c>
      <c r="D136" s="91">
        <v>0.15</v>
      </c>
      <c r="E136" s="91" t="s">
        <v>368</v>
      </c>
      <c r="F136" s="74">
        <v>35226</v>
      </c>
      <c r="G136" s="74">
        <v>39417</v>
      </c>
      <c r="H136" s="94" t="s">
        <v>469</v>
      </c>
      <c r="I136" s="70">
        <f t="shared" si="63"/>
        <v>126405.93900000003</v>
      </c>
      <c r="J136" s="18">
        <f t="shared" si="64"/>
        <v>24741.434440469995</v>
      </c>
      <c r="K136" s="19">
        <f t="shared" si="65"/>
        <v>0.1957299999999999</v>
      </c>
      <c r="L136" s="20">
        <f t="shared" si="66"/>
        <v>20249.729702184002</v>
      </c>
      <c r="M136" s="133">
        <v>2474.13</v>
      </c>
      <c r="N136" s="130">
        <f t="shared" si="67"/>
        <v>17775.599702184001</v>
      </c>
      <c r="O136" s="21">
        <v>8176.665</v>
      </c>
      <c r="P136" s="22">
        <v>1600.4186404500008</v>
      </c>
      <c r="Q136" s="23">
        <v>1193.1274251419989</v>
      </c>
      <c r="R136" s="21">
        <v>32288.432399999991</v>
      </c>
      <c r="S136" s="22">
        <v>6319.8148736520016</v>
      </c>
      <c r="T136" s="23">
        <v>5355.799615416001</v>
      </c>
      <c r="U136" s="21">
        <v>19669.635000000002</v>
      </c>
      <c r="V136" s="22">
        <v>3849.9376585500004</v>
      </c>
      <c r="W136" s="23">
        <v>3271.0248528839993</v>
      </c>
      <c r="X136" s="21">
        <v>7713.2357999999895</v>
      </c>
      <c r="Y136" s="22">
        <v>1509.7116431340003</v>
      </c>
      <c r="Z136" s="23">
        <v>1253.6179646460009</v>
      </c>
      <c r="AA136" s="21">
        <v>11853.201600000008</v>
      </c>
      <c r="AB136" s="22">
        <v>2320.0271491679987</v>
      </c>
      <c r="AC136" s="23">
        <v>1917.0513010499997</v>
      </c>
      <c r="AD136" s="21">
        <v>4128.3437999999987</v>
      </c>
      <c r="AE136" s="22">
        <v>808.04073197400066</v>
      </c>
      <c r="AF136" s="23">
        <v>566.97892316400009</v>
      </c>
      <c r="AG136" s="21">
        <v>2640.4241999999999</v>
      </c>
      <c r="AH136" s="22">
        <v>516.81022866600017</v>
      </c>
      <c r="AI136" s="23">
        <v>384.39902580000017</v>
      </c>
      <c r="AJ136" s="21">
        <v>5434.696200000004</v>
      </c>
      <c r="AK136" s="22">
        <v>1063.7330872259995</v>
      </c>
      <c r="AL136" s="23">
        <v>860.84213432999968</v>
      </c>
      <c r="AM136" s="21">
        <v>3614.6003999999994</v>
      </c>
      <c r="AN136" s="22">
        <v>707.48573629199973</v>
      </c>
      <c r="AO136" s="23">
        <v>568.08060711000041</v>
      </c>
      <c r="AP136" s="21">
        <v>2348.4186</v>
      </c>
      <c r="AQ136" s="22">
        <v>459.65597257800005</v>
      </c>
      <c r="AR136" s="23">
        <v>362.47803624599982</v>
      </c>
      <c r="AS136" s="21">
        <v>13468.381200000009</v>
      </c>
      <c r="AT136" s="22">
        <v>2636.1662522759989</v>
      </c>
      <c r="AU136" s="23">
        <v>2095.3335353520001</v>
      </c>
      <c r="AV136" s="21">
        <v>15069.904800000015</v>
      </c>
      <c r="AW136" s="22">
        <v>2949.6324665039979</v>
      </c>
      <c r="AX136" s="23">
        <v>2420.9962810439997</v>
      </c>
    </row>
    <row r="137" spans="1:50" x14ac:dyDescent="0.25">
      <c r="A137" s="7">
        <v>130</v>
      </c>
      <c r="B137" s="63" t="s">
        <v>98</v>
      </c>
      <c r="C137" s="163">
        <v>340</v>
      </c>
      <c r="D137" s="91">
        <v>0.01</v>
      </c>
      <c r="E137" s="91" t="s">
        <v>368</v>
      </c>
      <c r="F137" s="74">
        <v>37610</v>
      </c>
      <c r="G137" s="74">
        <v>40644</v>
      </c>
      <c r="H137" s="94" t="s">
        <v>470</v>
      </c>
      <c r="I137" s="70">
        <f t="shared" si="63"/>
        <v>15472.73</v>
      </c>
      <c r="J137" s="18">
        <f t="shared" si="64"/>
        <v>3050.6034468000007</v>
      </c>
      <c r="K137" s="19">
        <f t="shared" si="65"/>
        <v>0.19716000000000006</v>
      </c>
      <c r="L137" s="20">
        <f t="shared" si="66"/>
        <v>2516.3100313199998</v>
      </c>
      <c r="M137" s="133">
        <v>305.06</v>
      </c>
      <c r="N137" s="130">
        <f t="shared" si="67"/>
        <v>2211.2500313199998</v>
      </c>
      <c r="O137" s="21">
        <v>850.8</v>
      </c>
      <c r="P137" s="22">
        <v>167.74372800000012</v>
      </c>
      <c r="Q137" s="23">
        <v>127.80742477999999</v>
      </c>
      <c r="R137" s="21">
        <v>2760.6040000000025</v>
      </c>
      <c r="S137" s="22">
        <v>544.2806846400008</v>
      </c>
      <c r="T137" s="23">
        <v>462.03178237999964</v>
      </c>
      <c r="U137" s="21">
        <v>1706.2680000000003</v>
      </c>
      <c r="V137" s="22">
        <v>336.40779887999997</v>
      </c>
      <c r="W137" s="23">
        <v>284.36294620000012</v>
      </c>
      <c r="X137" s="21">
        <v>1445.8519999999992</v>
      </c>
      <c r="Y137" s="22">
        <v>285.06418031999988</v>
      </c>
      <c r="Z137" s="23">
        <v>240.20324819999988</v>
      </c>
      <c r="AA137" s="21">
        <v>1044.5240000000003</v>
      </c>
      <c r="AB137" s="22">
        <v>205.93835184</v>
      </c>
      <c r="AC137" s="23">
        <v>174.03371258000004</v>
      </c>
      <c r="AD137" s="21">
        <v>474.26600000000025</v>
      </c>
      <c r="AE137" s="22">
        <v>93.506284560000012</v>
      </c>
      <c r="AF137" s="23">
        <v>73.443683699999994</v>
      </c>
      <c r="AG137" s="21">
        <v>381.5420000000002</v>
      </c>
      <c r="AH137" s="22">
        <v>75.224820719999968</v>
      </c>
      <c r="AI137" s="23">
        <v>61.791287980000014</v>
      </c>
      <c r="AJ137" s="21">
        <v>819.36800000000017</v>
      </c>
      <c r="AK137" s="22">
        <v>161.54659488000007</v>
      </c>
      <c r="AL137" s="23">
        <v>133.08075651999997</v>
      </c>
      <c r="AM137" s="21">
        <v>368.21399999999994</v>
      </c>
      <c r="AN137" s="22">
        <v>72.597072240000017</v>
      </c>
      <c r="AO137" s="23">
        <v>59.834024599999999</v>
      </c>
      <c r="AP137" s="21">
        <v>755.39999999999941</v>
      </c>
      <c r="AQ137" s="22">
        <v>148.93466399999991</v>
      </c>
      <c r="AR137" s="23">
        <v>120.78973797999997</v>
      </c>
      <c r="AS137" s="21">
        <v>2313.3359999999971</v>
      </c>
      <c r="AT137" s="22">
        <v>456.09732575999999</v>
      </c>
      <c r="AU137" s="23">
        <v>364.49092802000013</v>
      </c>
      <c r="AV137" s="21">
        <v>2552.5560000000014</v>
      </c>
      <c r="AW137" s="22">
        <v>503.26194095999995</v>
      </c>
      <c r="AX137" s="23">
        <v>414.44049837999995</v>
      </c>
    </row>
    <row r="138" spans="1:50" x14ac:dyDescent="0.25">
      <c r="A138" s="16">
        <v>131</v>
      </c>
      <c r="B138" s="63" t="s">
        <v>99</v>
      </c>
      <c r="C138" s="163">
        <v>100</v>
      </c>
      <c r="D138" s="91">
        <v>0.03</v>
      </c>
      <c r="E138" s="91" t="s">
        <v>368</v>
      </c>
      <c r="F138" s="74">
        <v>37617</v>
      </c>
      <c r="G138" s="74">
        <v>39934</v>
      </c>
      <c r="H138" s="94" t="s">
        <v>471</v>
      </c>
      <c r="I138" s="70">
        <f t="shared" si="63"/>
        <v>71347.611599999989</v>
      </c>
      <c r="J138" s="18">
        <f t="shared" si="64"/>
        <v>14066.895103056</v>
      </c>
      <c r="K138" s="19">
        <f t="shared" si="65"/>
        <v>0.19716000000000003</v>
      </c>
      <c r="L138" s="20">
        <f t="shared" si="66"/>
        <v>11737.433031509005</v>
      </c>
      <c r="M138" s="133">
        <v>1406.6999999999998</v>
      </c>
      <c r="N138" s="130">
        <f t="shared" si="67"/>
        <v>10330.733031509004</v>
      </c>
      <c r="O138" s="21">
        <v>1063.4546999999998</v>
      </c>
      <c r="P138" s="22">
        <v>209.67072865200001</v>
      </c>
      <c r="Q138" s="23">
        <v>177.06127311600002</v>
      </c>
      <c r="R138" s="21">
        <v>13910.381200000002</v>
      </c>
      <c r="S138" s="22">
        <v>2742.5707573919999</v>
      </c>
      <c r="T138" s="23">
        <v>2329.7607192479995</v>
      </c>
      <c r="U138" s="21">
        <v>13126.700099999996</v>
      </c>
      <c r="V138" s="22">
        <v>2588.0601917159988</v>
      </c>
      <c r="W138" s="23">
        <v>2195.2634615200013</v>
      </c>
      <c r="X138" s="21">
        <v>10283.758800000007</v>
      </c>
      <c r="Y138" s="22">
        <v>2027.5458850079999</v>
      </c>
      <c r="Z138" s="23">
        <v>1712.1974836709987</v>
      </c>
      <c r="AA138" s="21">
        <v>3858.2662000000009</v>
      </c>
      <c r="AB138" s="22">
        <v>760.69576399200025</v>
      </c>
      <c r="AC138" s="23">
        <v>644.89906134900036</v>
      </c>
      <c r="AD138" s="21">
        <v>3361.0541999999996</v>
      </c>
      <c r="AE138" s="22">
        <v>662.66544607200012</v>
      </c>
      <c r="AF138" s="23">
        <v>507.62469524799985</v>
      </c>
      <c r="AG138" s="21">
        <v>2284.8840999999993</v>
      </c>
      <c r="AH138" s="22">
        <v>450.48774915599995</v>
      </c>
      <c r="AI138" s="23">
        <v>357.71159983000035</v>
      </c>
      <c r="AJ138" s="21">
        <v>3878.6466999999989</v>
      </c>
      <c r="AK138" s="22">
        <v>764.71398337200026</v>
      </c>
      <c r="AL138" s="23">
        <v>636.77770101999977</v>
      </c>
      <c r="AM138" s="21">
        <v>1940.6998999999998</v>
      </c>
      <c r="AN138" s="22">
        <v>382.62839228400031</v>
      </c>
      <c r="AO138" s="23">
        <v>317.71764745000019</v>
      </c>
      <c r="AP138" s="21">
        <v>689.30959999999982</v>
      </c>
      <c r="AQ138" s="22">
        <v>135.904280736</v>
      </c>
      <c r="AR138" s="23">
        <v>109.33457969700002</v>
      </c>
      <c r="AS138" s="21">
        <v>7172.3881999999994</v>
      </c>
      <c r="AT138" s="22">
        <v>1414.1080575119988</v>
      </c>
      <c r="AU138" s="23">
        <v>1143.4252246709998</v>
      </c>
      <c r="AV138" s="21">
        <v>9778.0679</v>
      </c>
      <c r="AW138" s="22">
        <v>1927.8438671639999</v>
      </c>
      <c r="AX138" s="23">
        <v>1605.6595846890007</v>
      </c>
    </row>
    <row r="139" spans="1:50" x14ac:dyDescent="0.25">
      <c r="A139" s="7">
        <v>132</v>
      </c>
      <c r="B139" s="63" t="s">
        <v>100</v>
      </c>
      <c r="C139" s="163">
        <v>102</v>
      </c>
      <c r="D139" s="91">
        <v>0.3</v>
      </c>
      <c r="E139" s="91" t="s">
        <v>368</v>
      </c>
      <c r="F139" s="74">
        <v>37575</v>
      </c>
      <c r="G139" s="74">
        <v>39508</v>
      </c>
      <c r="H139" s="94" t="s">
        <v>472</v>
      </c>
      <c r="I139" s="70">
        <f t="shared" si="63"/>
        <v>826215.74635776004</v>
      </c>
      <c r="J139" s="18">
        <f t="shared" si="64"/>
        <v>148578.377667516</v>
      </c>
      <c r="K139" s="19">
        <f t="shared" si="65"/>
        <v>0.17983000000000002</v>
      </c>
      <c r="L139" s="20">
        <f t="shared" si="66"/>
        <v>120661.55851373567</v>
      </c>
      <c r="M139" s="137">
        <v>14857.829999999998</v>
      </c>
      <c r="N139" s="130">
        <f t="shared" si="67"/>
        <v>105803.72851373567</v>
      </c>
      <c r="O139" s="21">
        <v>42300.384936959992</v>
      </c>
      <c r="P139" s="22">
        <v>7606.8782232135163</v>
      </c>
      <c r="Q139" s="23">
        <v>5710.1024851242864</v>
      </c>
      <c r="R139" s="21">
        <v>138299.71699391989</v>
      </c>
      <c r="S139" s="22">
        <v>24870.438107016638</v>
      </c>
      <c r="T139" s="23">
        <v>20769.853555590682</v>
      </c>
      <c r="U139" s="21">
        <v>120655.59656256001</v>
      </c>
      <c r="V139" s="22">
        <v>21697.495929845169</v>
      </c>
      <c r="W139" s="23">
        <v>18112.399664845725</v>
      </c>
      <c r="X139" s="21">
        <v>102416.39103168008</v>
      </c>
      <c r="Y139" s="22">
        <v>18417.539599227006</v>
      </c>
      <c r="Z139" s="23">
        <v>15272.604011198991</v>
      </c>
      <c r="AA139" s="21">
        <v>43790.489268480014</v>
      </c>
      <c r="AB139" s="22">
        <v>7874.843685150764</v>
      </c>
      <c r="AC139" s="23">
        <v>6501.9566557870212</v>
      </c>
      <c r="AD139" s="21">
        <v>13791.883272960002</v>
      </c>
      <c r="AE139" s="22">
        <v>2480.1943689763975</v>
      </c>
      <c r="AF139" s="23">
        <v>1953.1917389865398</v>
      </c>
      <c r="AG139" s="21">
        <v>23261.592798720008</v>
      </c>
      <c r="AH139" s="22">
        <v>4183.1322329938212</v>
      </c>
      <c r="AI139" s="23">
        <v>3290.2694445836755</v>
      </c>
      <c r="AJ139" s="21">
        <v>59276.455810559928</v>
      </c>
      <c r="AK139" s="22">
        <v>10659.685048413005</v>
      </c>
      <c r="AL139" s="23">
        <v>8691.8073429342385</v>
      </c>
      <c r="AM139" s="21">
        <v>18058.041962879994</v>
      </c>
      <c r="AN139" s="22">
        <v>3247.3776861847105</v>
      </c>
      <c r="AO139" s="23">
        <v>2620.746195893762</v>
      </c>
      <c r="AP139" s="21">
        <v>36472.809909119969</v>
      </c>
      <c r="AQ139" s="22">
        <v>6558.9054059570508</v>
      </c>
      <c r="AR139" s="23">
        <v>5163.3934506790656</v>
      </c>
      <c r="AS139" s="21">
        <v>110615.67110208009</v>
      </c>
      <c r="AT139" s="22">
        <v>19892.016134287038</v>
      </c>
      <c r="AU139" s="23">
        <v>15469.313951188702</v>
      </c>
      <c r="AV139" s="21">
        <v>117276.71270784007</v>
      </c>
      <c r="AW139" s="22">
        <v>21089.871246250885</v>
      </c>
      <c r="AX139" s="23">
        <v>17105.920016922977</v>
      </c>
    </row>
    <row r="140" spans="1:50" x14ac:dyDescent="0.25">
      <c r="A140" s="7">
        <v>133</v>
      </c>
      <c r="B140" s="63" t="s">
        <v>101</v>
      </c>
      <c r="C140" s="163">
        <v>103</v>
      </c>
      <c r="D140" s="91">
        <v>0.35499999999999998</v>
      </c>
      <c r="E140" s="91" t="s">
        <v>368</v>
      </c>
      <c r="F140" s="74">
        <v>35531</v>
      </c>
      <c r="G140" s="74">
        <v>39417</v>
      </c>
      <c r="H140" s="94" t="s">
        <v>624</v>
      </c>
      <c r="I140" s="70">
        <f t="shared" si="63"/>
        <v>1579249.7247999995</v>
      </c>
      <c r="J140" s="18">
        <f t="shared" si="64"/>
        <v>283996.47801078408</v>
      </c>
      <c r="K140" s="19">
        <f t="shared" si="65"/>
        <v>0.1798300000000001</v>
      </c>
      <c r="L140" s="20">
        <f t="shared" si="66"/>
        <v>230556.77366521591</v>
      </c>
      <c r="M140" s="137">
        <v>28399.65</v>
      </c>
      <c r="N140" s="130">
        <f t="shared" si="67"/>
        <v>202157.12366521591</v>
      </c>
      <c r="O140" s="21">
        <v>65077.156799999997</v>
      </c>
      <c r="P140" s="22">
        <v>11702.825107343991</v>
      </c>
      <c r="Q140" s="23">
        <v>8874.5156535520091</v>
      </c>
      <c r="R140" s="21">
        <v>198080.90079999977</v>
      </c>
      <c r="S140" s="22">
        <v>35620.888390863991</v>
      </c>
      <c r="T140" s="23">
        <v>29686.813563743999</v>
      </c>
      <c r="U140" s="21">
        <v>196004.02559999985</v>
      </c>
      <c r="V140" s="22">
        <v>35247.403923648017</v>
      </c>
      <c r="W140" s="23">
        <v>29356.54518116796</v>
      </c>
      <c r="X140" s="21">
        <v>220547.77119999996</v>
      </c>
      <c r="Y140" s="22">
        <v>39661.10569489601</v>
      </c>
      <c r="Z140" s="23">
        <v>32884.487646576003</v>
      </c>
      <c r="AA140" s="21">
        <v>91038.038399999918</v>
      </c>
      <c r="AB140" s="22">
        <v>16371.370445472001</v>
      </c>
      <c r="AC140" s="23">
        <v>13574.91540508801</v>
      </c>
      <c r="AD140" s="21">
        <v>26081.499200000002</v>
      </c>
      <c r="AE140" s="22">
        <v>4690.2360011360033</v>
      </c>
      <c r="AF140" s="23">
        <v>3540.200280527999</v>
      </c>
      <c r="AG140" s="21">
        <v>74790.055999999968</v>
      </c>
      <c r="AH140" s="22">
        <v>13449.495770480011</v>
      </c>
      <c r="AI140" s="23">
        <v>10704.794497103992</v>
      </c>
      <c r="AJ140" s="21">
        <v>201510.71679999999</v>
      </c>
      <c r="AK140" s="22">
        <v>36237.672202144015</v>
      </c>
      <c r="AL140" s="23">
        <v>29414.337818624001</v>
      </c>
      <c r="AM140" s="21">
        <v>57684.08960000005</v>
      </c>
      <c r="AN140" s="22">
        <v>10373.329832768002</v>
      </c>
      <c r="AO140" s="23">
        <v>8412.0282937600077</v>
      </c>
      <c r="AP140" s="21">
        <v>69774.211199999991</v>
      </c>
      <c r="AQ140" s="22">
        <v>12547.496400095999</v>
      </c>
      <c r="AR140" s="23">
        <v>9873.4045570079725</v>
      </c>
      <c r="AS140" s="21">
        <v>164051.39040000003</v>
      </c>
      <c r="AT140" s="22">
        <v>29501.361535631979</v>
      </c>
      <c r="AU140" s="23">
        <v>23004.562709775983</v>
      </c>
      <c r="AV140" s="21">
        <v>214609.86879999982</v>
      </c>
      <c r="AW140" s="22">
        <v>38593.292706303975</v>
      </c>
      <c r="AX140" s="23">
        <v>31230.168058287996</v>
      </c>
    </row>
    <row r="141" spans="1:50" x14ac:dyDescent="0.25">
      <c r="A141" s="7">
        <v>134</v>
      </c>
      <c r="B141" s="63" t="s">
        <v>102</v>
      </c>
      <c r="C141" s="163">
        <v>109</v>
      </c>
      <c r="D141" s="91">
        <v>0.06</v>
      </c>
      <c r="E141" s="91" t="s">
        <v>368</v>
      </c>
      <c r="F141" s="74">
        <v>33970</v>
      </c>
      <c r="G141" s="74">
        <v>40026</v>
      </c>
      <c r="H141" s="94" t="s">
        <v>473</v>
      </c>
      <c r="I141" s="70">
        <f t="shared" si="63"/>
        <v>120576.13170000003</v>
      </c>
      <c r="J141" s="18">
        <f t="shared" si="64"/>
        <v>23772.790125972002</v>
      </c>
      <c r="K141" s="19">
        <f t="shared" si="65"/>
        <v>0.19715999999999997</v>
      </c>
      <c r="L141" s="20">
        <f t="shared" si="66"/>
        <v>19669.667676611993</v>
      </c>
      <c r="M141" s="137">
        <v>2377.2899999999995</v>
      </c>
      <c r="N141" s="130">
        <f t="shared" si="67"/>
        <v>17292.377676611992</v>
      </c>
      <c r="O141" s="21">
        <v>4932.6534000000011</v>
      </c>
      <c r="P141" s="22">
        <v>972.52194434399985</v>
      </c>
      <c r="Q141" s="23">
        <v>756.46978928099975</v>
      </c>
      <c r="R141" s="21">
        <v>14151.554100000003</v>
      </c>
      <c r="S141" s="22">
        <v>2790.1204063560012</v>
      </c>
      <c r="T141" s="23">
        <v>2360.3352067319997</v>
      </c>
      <c r="U141" s="21">
        <v>14408.869799999991</v>
      </c>
      <c r="V141" s="22">
        <v>2840.8527697680006</v>
      </c>
      <c r="W141" s="23">
        <v>2406.0027397889976</v>
      </c>
      <c r="X141" s="21">
        <v>19301.01660000001</v>
      </c>
      <c r="Y141" s="22">
        <v>3805.3884328560002</v>
      </c>
      <c r="Z141" s="23">
        <v>3213.5264370300006</v>
      </c>
      <c r="AA141" s="21">
        <v>6387.6425999999974</v>
      </c>
      <c r="AB141" s="22">
        <v>1259.3876150160002</v>
      </c>
      <c r="AC141" s="23">
        <v>1055.446673916</v>
      </c>
      <c r="AD141" s="21">
        <v>3544.1697000000022</v>
      </c>
      <c r="AE141" s="22">
        <v>698.76849805200027</v>
      </c>
      <c r="AF141" s="23">
        <v>562.77057111599993</v>
      </c>
      <c r="AG141" s="21">
        <v>3936.6833999999981</v>
      </c>
      <c r="AH141" s="22">
        <v>776.15649914400001</v>
      </c>
      <c r="AI141" s="23">
        <v>617.23232739000002</v>
      </c>
      <c r="AJ141" s="21">
        <v>12238.229400000006</v>
      </c>
      <c r="AK141" s="22">
        <v>2412.8893085040022</v>
      </c>
      <c r="AL141" s="23">
        <v>1990.4592816239997</v>
      </c>
      <c r="AM141" s="21">
        <v>5469.7443000000048</v>
      </c>
      <c r="AN141" s="22">
        <v>1078.4147861880001</v>
      </c>
      <c r="AO141" s="23">
        <v>894.33226983299983</v>
      </c>
      <c r="AP141" s="21">
        <v>6092.8902000000016</v>
      </c>
      <c r="AQ141" s="22">
        <v>1201.2742318319997</v>
      </c>
      <c r="AR141" s="23">
        <v>969.91662727500022</v>
      </c>
      <c r="AS141" s="21">
        <v>14783.645399999994</v>
      </c>
      <c r="AT141" s="22">
        <v>2914.7435270640008</v>
      </c>
      <c r="AU141" s="23">
        <v>2341.5342609359996</v>
      </c>
      <c r="AV141" s="21">
        <v>15329.032799999999</v>
      </c>
      <c r="AW141" s="22">
        <v>3022.2721068479968</v>
      </c>
      <c r="AX141" s="23">
        <v>2501.6414916899976</v>
      </c>
    </row>
    <row r="142" spans="1:50" x14ac:dyDescent="0.25">
      <c r="A142" s="16">
        <v>135</v>
      </c>
      <c r="B142" s="63" t="s">
        <v>103</v>
      </c>
      <c r="C142" s="163">
        <v>108</v>
      </c>
      <c r="D142" s="91">
        <v>0.13800000000000001</v>
      </c>
      <c r="E142" s="91" t="s">
        <v>368</v>
      </c>
      <c r="F142" s="74">
        <v>36921</v>
      </c>
      <c r="G142" s="74">
        <v>39539</v>
      </c>
      <c r="H142" s="94" t="s">
        <v>474</v>
      </c>
      <c r="I142" s="70">
        <f t="shared" si="63"/>
        <v>487349.50425840006</v>
      </c>
      <c r="J142" s="18">
        <f t="shared" si="64"/>
        <v>95388.918468496617</v>
      </c>
      <c r="K142" s="19">
        <f t="shared" si="65"/>
        <v>0.19572999999999993</v>
      </c>
      <c r="L142" s="20">
        <f t="shared" si="66"/>
        <v>78999.955081363776</v>
      </c>
      <c r="M142" s="137">
        <v>9538.880000000001</v>
      </c>
      <c r="N142" s="130">
        <f t="shared" si="67"/>
        <v>69461.075081363771</v>
      </c>
      <c r="O142" s="21">
        <v>18556.384921200006</v>
      </c>
      <c r="P142" s="22">
        <v>3632.0412206264778</v>
      </c>
      <c r="Q142" s="23">
        <v>2799.2160458166218</v>
      </c>
      <c r="R142" s="21">
        <v>62935.269591600008</v>
      </c>
      <c r="S142" s="22">
        <v>12318.320317163858</v>
      </c>
      <c r="T142" s="23">
        <v>10471.527392147906</v>
      </c>
      <c r="U142" s="21">
        <v>64247.276494800019</v>
      </c>
      <c r="V142" s="22">
        <v>12575.1194283272</v>
      </c>
      <c r="W142" s="23">
        <v>10658.705634317666</v>
      </c>
      <c r="X142" s="21">
        <v>63730.498179600072</v>
      </c>
      <c r="Y142" s="22">
        <v>12473.970408693123</v>
      </c>
      <c r="Z142" s="23">
        <v>10521.096845008415</v>
      </c>
      <c r="AA142" s="21">
        <v>37610.974875599968</v>
      </c>
      <c r="AB142" s="22">
        <v>7361.5961124011837</v>
      </c>
      <c r="AC142" s="23">
        <v>6222.1063379408679</v>
      </c>
      <c r="AD142" s="21">
        <v>10908.56466</v>
      </c>
      <c r="AE142" s="22">
        <v>2135.1333609017988</v>
      </c>
      <c r="AF142" s="23">
        <v>1697.6348172652677</v>
      </c>
      <c r="AG142" s="21">
        <v>19248.611054400018</v>
      </c>
      <c r="AH142" s="22">
        <v>3767.5306416777116</v>
      </c>
      <c r="AI142" s="23">
        <v>3054.9936883828336</v>
      </c>
      <c r="AJ142" s="21">
        <v>49533.297609599998</v>
      </c>
      <c r="AK142" s="22">
        <v>9695.1523411270009</v>
      </c>
      <c r="AL142" s="23">
        <v>8050.784919828835</v>
      </c>
      <c r="AM142" s="21">
        <v>18036.592106400014</v>
      </c>
      <c r="AN142" s="22">
        <v>3530.3021729856696</v>
      </c>
      <c r="AO142" s="23">
        <v>2920.4355432309108</v>
      </c>
      <c r="AP142" s="21">
        <v>25182.323434799993</v>
      </c>
      <c r="AQ142" s="22">
        <v>4928.9361658934013</v>
      </c>
      <c r="AR142" s="23">
        <v>3956.2700480974431</v>
      </c>
      <c r="AS142" s="21">
        <v>47783.58606000006</v>
      </c>
      <c r="AT142" s="22">
        <v>9352.6812995238015</v>
      </c>
      <c r="AU142" s="23">
        <v>7398.5591708274978</v>
      </c>
      <c r="AV142" s="21">
        <v>69576.125270399934</v>
      </c>
      <c r="AW142" s="22">
        <v>13618.134999175392</v>
      </c>
      <c r="AX142" s="23">
        <v>11248.624638499497</v>
      </c>
    </row>
    <row r="143" spans="1:50" x14ac:dyDescent="0.25">
      <c r="A143" s="7">
        <v>136</v>
      </c>
      <c r="B143" s="63" t="s">
        <v>104</v>
      </c>
      <c r="C143" s="163">
        <v>111</v>
      </c>
      <c r="D143" s="91">
        <v>0.04</v>
      </c>
      <c r="E143" s="91" t="s">
        <v>368</v>
      </c>
      <c r="F143" s="74">
        <v>36504</v>
      </c>
      <c r="G143" s="74">
        <v>39934</v>
      </c>
      <c r="H143" s="94" t="s">
        <v>475</v>
      </c>
      <c r="I143" s="70">
        <f t="shared" si="63"/>
        <v>117988.52499999999</v>
      </c>
      <c r="J143" s="18">
        <f t="shared" si="64"/>
        <v>23262.617588999998</v>
      </c>
      <c r="K143" s="19">
        <f t="shared" si="65"/>
        <v>0.19716</v>
      </c>
      <c r="L143" s="20">
        <f t="shared" si="66"/>
        <v>19192.496327999997</v>
      </c>
      <c r="M143" s="137">
        <v>2326.2599999999998</v>
      </c>
      <c r="N143" s="130">
        <f t="shared" si="67"/>
        <v>16866.236327999999</v>
      </c>
      <c r="O143" s="21">
        <v>6969.1250000000009</v>
      </c>
      <c r="P143" s="22">
        <v>1374.0326849999994</v>
      </c>
      <c r="Q143" s="23">
        <v>1061.4779054999999</v>
      </c>
      <c r="R143" s="21">
        <v>20794.849999999973</v>
      </c>
      <c r="S143" s="22">
        <v>4099.9126260000003</v>
      </c>
      <c r="T143" s="23">
        <v>3488.1696182500013</v>
      </c>
      <c r="U143" s="21">
        <v>11793.249999999996</v>
      </c>
      <c r="V143" s="22">
        <v>2325.1571700000004</v>
      </c>
      <c r="W143" s="23">
        <v>1970.5747379999998</v>
      </c>
      <c r="X143" s="21">
        <v>6453.7000000000044</v>
      </c>
      <c r="Y143" s="22">
        <v>1272.4114919999997</v>
      </c>
      <c r="Z143" s="23">
        <v>1064.5611642499998</v>
      </c>
      <c r="AA143" s="21">
        <v>12180.575000000006</v>
      </c>
      <c r="AB143" s="22">
        <v>2401.5221670000019</v>
      </c>
      <c r="AC143" s="23">
        <v>2010.0834750000004</v>
      </c>
      <c r="AD143" s="21">
        <v>94.449999999999989</v>
      </c>
      <c r="AE143" s="22">
        <v>18.621761999999997</v>
      </c>
      <c r="AF143" s="23">
        <v>14.25903325</v>
      </c>
      <c r="AG143" s="21">
        <v>517.52499999999998</v>
      </c>
      <c r="AH143" s="22">
        <v>102.03522899999999</v>
      </c>
      <c r="AI143" s="23">
        <v>87.326939999999993</v>
      </c>
      <c r="AJ143" s="21">
        <v>8260.0500000000011</v>
      </c>
      <c r="AK143" s="22">
        <v>1628.5514579999992</v>
      </c>
      <c r="AL143" s="23">
        <v>1348.6885617500006</v>
      </c>
      <c r="AM143" s="21">
        <v>1698.8500000000001</v>
      </c>
      <c r="AN143" s="22">
        <v>334.94526599999995</v>
      </c>
      <c r="AO143" s="23">
        <v>275.77780600000006</v>
      </c>
      <c r="AP143" s="21">
        <v>5848.5499999999993</v>
      </c>
      <c r="AQ143" s="22">
        <v>1153.1001180000005</v>
      </c>
      <c r="AR143" s="23">
        <v>925.71685925000008</v>
      </c>
      <c r="AS143" s="21">
        <v>20687.399999999998</v>
      </c>
      <c r="AT143" s="22">
        <v>4078.7277839999965</v>
      </c>
      <c r="AU143" s="23">
        <v>3245.4665097499956</v>
      </c>
      <c r="AV143" s="21">
        <v>22690.200000000019</v>
      </c>
      <c r="AW143" s="22">
        <v>4473.599831999999</v>
      </c>
      <c r="AX143" s="23">
        <v>3700.3937169999977</v>
      </c>
    </row>
    <row r="144" spans="1:50" x14ac:dyDescent="0.25">
      <c r="A144" s="7">
        <v>137</v>
      </c>
      <c r="B144" s="63" t="s">
        <v>105</v>
      </c>
      <c r="C144" s="163">
        <v>350</v>
      </c>
      <c r="D144" s="91">
        <v>0.14499999999999999</v>
      </c>
      <c r="E144" s="91" t="s">
        <v>368</v>
      </c>
      <c r="F144" s="74">
        <v>36902</v>
      </c>
      <c r="G144" s="74">
        <v>39448</v>
      </c>
      <c r="H144" s="94" t="s">
        <v>476</v>
      </c>
      <c r="I144" s="70">
        <f t="shared" si="63"/>
        <v>340287.75</v>
      </c>
      <c r="J144" s="18">
        <f t="shared" si="64"/>
        <v>66604.521307500007</v>
      </c>
      <c r="K144" s="19">
        <f t="shared" si="65"/>
        <v>0.19573000000000002</v>
      </c>
      <c r="L144" s="20">
        <f t="shared" si="66"/>
        <v>54992.273752000008</v>
      </c>
      <c r="M144" s="137">
        <v>6660.46</v>
      </c>
      <c r="N144" s="130">
        <f t="shared" si="67"/>
        <v>48331.813752000009</v>
      </c>
      <c r="O144" s="21">
        <v>31030.874999999989</v>
      </c>
      <c r="P144" s="22">
        <v>6073.6731637499952</v>
      </c>
      <c r="Q144" s="23">
        <v>4558.95479325</v>
      </c>
      <c r="R144" s="21">
        <v>56576.599999999969</v>
      </c>
      <c r="S144" s="22">
        <v>11073.737917999997</v>
      </c>
      <c r="T144" s="23">
        <v>9413.5071617500053</v>
      </c>
      <c r="U144" s="21">
        <v>60504.649999999987</v>
      </c>
      <c r="V144" s="22">
        <v>11842.575144500006</v>
      </c>
      <c r="W144" s="23">
        <v>10041.840012499999</v>
      </c>
      <c r="X144" s="21">
        <v>46362.249999999985</v>
      </c>
      <c r="Y144" s="22">
        <v>9074.4831925000035</v>
      </c>
      <c r="Z144" s="23">
        <v>7653.120072500009</v>
      </c>
      <c r="AA144" s="21">
        <v>37246.600000000057</v>
      </c>
      <c r="AB144" s="22">
        <v>7290.2770180000007</v>
      </c>
      <c r="AC144" s="23">
        <v>6091.2390269999933</v>
      </c>
      <c r="AD144" s="21">
        <v>19027.825000000001</v>
      </c>
      <c r="AE144" s="22">
        <v>3724.3161872500032</v>
      </c>
      <c r="AF144" s="23">
        <v>2968.3192649999996</v>
      </c>
      <c r="AG144" s="21">
        <v>11589.524999999992</v>
      </c>
      <c r="AH144" s="22">
        <v>2268.4177282500013</v>
      </c>
      <c r="AI144" s="23">
        <v>1808.9353195000001</v>
      </c>
      <c r="AJ144" s="21">
        <v>8898.1249999999982</v>
      </c>
      <c r="AK144" s="22">
        <v>1741.6300062499986</v>
      </c>
      <c r="AL144" s="23">
        <v>1439.971014</v>
      </c>
      <c r="AM144" s="21">
        <v>12766.725000000004</v>
      </c>
      <c r="AN144" s="22">
        <v>2498.8310842499986</v>
      </c>
      <c r="AO144" s="23">
        <v>2063.2569840000006</v>
      </c>
      <c r="AP144" s="21">
        <v>11943.399999999987</v>
      </c>
      <c r="AQ144" s="22">
        <v>2337.6816820000022</v>
      </c>
      <c r="AR144" s="23">
        <v>1880.4600705000003</v>
      </c>
      <c r="AS144" s="21">
        <v>16933.274999999994</v>
      </c>
      <c r="AT144" s="22">
        <v>3314.349915749995</v>
      </c>
      <c r="AU144" s="23">
        <v>2634.6503767500008</v>
      </c>
      <c r="AV144" s="21">
        <v>27407.899999999998</v>
      </c>
      <c r="AW144" s="22">
        <v>5364.5482669999974</v>
      </c>
      <c r="AX144" s="23">
        <v>4438.0196552499992</v>
      </c>
    </row>
    <row r="145" spans="1:50" x14ac:dyDescent="0.25">
      <c r="A145" s="7">
        <v>138</v>
      </c>
      <c r="B145" s="63" t="s">
        <v>106</v>
      </c>
      <c r="C145" s="163">
        <v>349</v>
      </c>
      <c r="D145" s="91">
        <v>0.14000000000000001</v>
      </c>
      <c r="E145" s="91" t="s">
        <v>368</v>
      </c>
      <c r="F145" s="74">
        <v>35748</v>
      </c>
      <c r="G145" s="74">
        <v>39387</v>
      </c>
      <c r="H145" s="94" t="s">
        <v>477</v>
      </c>
      <c r="I145" s="70">
        <f t="shared" si="63"/>
        <v>180468.59999999992</v>
      </c>
      <c r="J145" s="18">
        <f t="shared" si="64"/>
        <v>35323.119078000011</v>
      </c>
      <c r="K145" s="19">
        <f t="shared" si="65"/>
        <v>0.19573000000000015</v>
      </c>
      <c r="L145" s="20">
        <f t="shared" si="66"/>
        <v>29198.163533700012</v>
      </c>
      <c r="M145" s="137">
        <v>3532.32</v>
      </c>
      <c r="N145" s="130">
        <f t="shared" si="67"/>
        <v>25665.843533700012</v>
      </c>
      <c r="O145" s="21">
        <v>20423.940000000017</v>
      </c>
      <c r="P145" s="22">
        <v>3997.5777762000016</v>
      </c>
      <c r="Q145" s="23">
        <v>3147.2742024000063</v>
      </c>
      <c r="R145" s="21">
        <v>48103.847999999911</v>
      </c>
      <c r="S145" s="22">
        <v>9415.3661690400058</v>
      </c>
      <c r="T145" s="23">
        <v>7963.0970406599999</v>
      </c>
      <c r="U145" s="21">
        <v>15416.688000000013</v>
      </c>
      <c r="V145" s="22">
        <v>3017.5083422400016</v>
      </c>
      <c r="W145" s="23">
        <v>2559.581645160004</v>
      </c>
      <c r="X145" s="21">
        <v>10254.269999999986</v>
      </c>
      <c r="Y145" s="22">
        <v>2007.0682671000013</v>
      </c>
      <c r="Z145" s="23">
        <v>1690.8434908200013</v>
      </c>
      <c r="AA145" s="21">
        <v>17891.615999999991</v>
      </c>
      <c r="AB145" s="22">
        <v>3501.9259996800024</v>
      </c>
      <c r="AC145" s="23">
        <v>2930.9265796200029</v>
      </c>
      <c r="AD145" s="21">
        <v>4629.420000000001</v>
      </c>
      <c r="AE145" s="22">
        <v>906.11637659999883</v>
      </c>
      <c r="AF145" s="23">
        <v>721.87425593999967</v>
      </c>
      <c r="AG145" s="21">
        <v>3782.0519999999979</v>
      </c>
      <c r="AH145" s="22">
        <v>740.26103796000086</v>
      </c>
      <c r="AI145" s="23">
        <v>604.42137558000013</v>
      </c>
      <c r="AJ145" s="21">
        <v>6843.1199999999881</v>
      </c>
      <c r="AK145" s="22">
        <v>1339.4038776000004</v>
      </c>
      <c r="AL145" s="23">
        <v>1105.3000795800012</v>
      </c>
      <c r="AM145" s="21">
        <v>2908.0859999999993</v>
      </c>
      <c r="AN145" s="22">
        <v>569.19967277999979</v>
      </c>
      <c r="AO145" s="23">
        <v>468.15797009999972</v>
      </c>
      <c r="AP145" s="21">
        <v>4921.3980000000038</v>
      </c>
      <c r="AQ145" s="22">
        <v>963.26523053999881</v>
      </c>
      <c r="AR145" s="23">
        <v>774.82358478000037</v>
      </c>
      <c r="AS145" s="21">
        <v>23689.404000000035</v>
      </c>
      <c r="AT145" s="22">
        <v>4636.727044919995</v>
      </c>
      <c r="AU145" s="23">
        <v>3721.6680725999995</v>
      </c>
      <c r="AV145" s="21">
        <v>21604.75799999998</v>
      </c>
      <c r="AW145" s="22">
        <v>4228.6992833399991</v>
      </c>
      <c r="AX145" s="23">
        <v>3510.1952364600006</v>
      </c>
    </row>
    <row r="146" spans="1:50" x14ac:dyDescent="0.25">
      <c r="A146" s="16">
        <v>139</v>
      </c>
      <c r="B146" s="63" t="s">
        <v>107</v>
      </c>
      <c r="C146" s="163">
        <v>348</v>
      </c>
      <c r="D146" s="91">
        <v>9.7000000000000003E-2</v>
      </c>
      <c r="E146" s="91" t="s">
        <v>368</v>
      </c>
      <c r="F146" s="74">
        <v>36269</v>
      </c>
      <c r="G146" s="74">
        <v>39387</v>
      </c>
      <c r="H146" s="94" t="s">
        <v>478</v>
      </c>
      <c r="I146" s="70">
        <f t="shared" ref="I146:I177" si="73">O146+R146+U146+X146+AA146+AD146+AG146+AJ146+AM146+AP146+AS146+AV146</f>
        <v>152087.87182969996</v>
      </c>
      <c r="J146" s="18">
        <f t="shared" ref="J146:J177" si="74">P146+S146+V146+Y146+AB146+AE146+AH146+AK146+AN146+AQ146+AT146+AW146</f>
        <v>29768.159153227181</v>
      </c>
      <c r="K146" s="19">
        <f t="shared" si="65"/>
        <v>0.19573000000000007</v>
      </c>
      <c r="L146" s="20">
        <f t="shared" ref="L146:L177" si="75">Q146+T146+W146+Z146+AC146+AF146+AI146+AL146+AO146+AR146+AU146+AX146</f>
        <v>24599.642015702015</v>
      </c>
      <c r="M146" s="137">
        <v>2976.82</v>
      </c>
      <c r="N146" s="130">
        <f t="shared" si="67"/>
        <v>21622.822015702015</v>
      </c>
      <c r="O146" s="21">
        <v>14679.597015599991</v>
      </c>
      <c r="P146" s="22">
        <v>2873.2375238633917</v>
      </c>
      <c r="Q146" s="23">
        <v>2258.3469790054805</v>
      </c>
      <c r="R146" s="21">
        <v>39765.709104000009</v>
      </c>
      <c r="S146" s="22">
        <v>7783.3422429259172</v>
      </c>
      <c r="T146" s="23">
        <v>6590.7086239392947</v>
      </c>
      <c r="U146" s="21">
        <v>12616.497696</v>
      </c>
      <c r="V146" s="22">
        <v>2469.4270940380784</v>
      </c>
      <c r="W146" s="23">
        <v>2095.8964571330957</v>
      </c>
      <c r="X146" s="21">
        <v>8556.5403141000024</v>
      </c>
      <c r="Y146" s="22">
        <v>1674.7716356787928</v>
      </c>
      <c r="Z146" s="23">
        <v>1410.8407593621466</v>
      </c>
      <c r="AA146" s="21">
        <v>14190.719999999992</v>
      </c>
      <c r="AB146" s="22">
        <v>2777.5496256000042</v>
      </c>
      <c r="AC146" s="23">
        <v>2320.1710711999995</v>
      </c>
      <c r="AD146" s="21">
        <v>4525.0038999999979</v>
      </c>
      <c r="AE146" s="22">
        <v>885.6790133469998</v>
      </c>
      <c r="AF146" s="23">
        <v>706.29308499700107</v>
      </c>
      <c r="AG146" s="21">
        <v>3868.3458999999971</v>
      </c>
      <c r="AH146" s="22">
        <v>757.1513430069997</v>
      </c>
      <c r="AI146" s="23">
        <v>612.43911330799892</v>
      </c>
      <c r="AJ146" s="21">
        <v>6772.3386000000037</v>
      </c>
      <c r="AK146" s="22">
        <v>1325.5498341780012</v>
      </c>
      <c r="AL146" s="23">
        <v>1095.0655613449987</v>
      </c>
      <c r="AM146" s="21">
        <v>3430.6447999999987</v>
      </c>
      <c r="AN146" s="22">
        <v>671.48010670400004</v>
      </c>
      <c r="AO146" s="23">
        <v>555.15999315000033</v>
      </c>
      <c r="AP146" s="21">
        <v>4428.6434000000027</v>
      </c>
      <c r="AQ146" s="22">
        <v>866.81837268199968</v>
      </c>
      <c r="AR146" s="23">
        <v>694.89806797600079</v>
      </c>
      <c r="AS146" s="21">
        <v>21138.480099999993</v>
      </c>
      <c r="AT146" s="22">
        <v>4137.4347099729957</v>
      </c>
      <c r="AU146" s="23">
        <v>3317.2235549229986</v>
      </c>
      <c r="AV146" s="21">
        <v>18115.351000000002</v>
      </c>
      <c r="AW146" s="22">
        <v>3545.7176512300034</v>
      </c>
      <c r="AX146" s="23">
        <v>2942.5987493629996</v>
      </c>
    </row>
    <row r="147" spans="1:50" x14ac:dyDescent="0.25">
      <c r="A147" s="7">
        <v>140</v>
      </c>
      <c r="B147" s="63" t="s">
        <v>108</v>
      </c>
      <c r="C147" s="163">
        <v>351</v>
      </c>
      <c r="D147" s="91">
        <v>5.5E-2</v>
      </c>
      <c r="E147" s="91" t="s">
        <v>368</v>
      </c>
      <c r="F147" s="74">
        <v>37244</v>
      </c>
      <c r="G147" s="74">
        <v>39479</v>
      </c>
      <c r="H147" s="94" t="s">
        <v>479</v>
      </c>
      <c r="I147" s="70">
        <f t="shared" si="73"/>
        <v>0</v>
      </c>
      <c r="J147" s="18">
        <f t="shared" si="74"/>
        <v>0</v>
      </c>
      <c r="K147" s="19" t="e">
        <f t="shared" si="65"/>
        <v>#DIV/0!</v>
      </c>
      <c r="L147" s="20">
        <f t="shared" si="75"/>
        <v>0</v>
      </c>
      <c r="M147" s="137">
        <v>0</v>
      </c>
      <c r="N147" s="130">
        <f t="shared" si="67"/>
        <v>0</v>
      </c>
      <c r="O147" s="21">
        <v>0</v>
      </c>
      <c r="P147" s="22">
        <v>0</v>
      </c>
      <c r="Q147" s="23">
        <v>0</v>
      </c>
      <c r="R147" s="21">
        <v>0</v>
      </c>
      <c r="S147" s="22">
        <v>0</v>
      </c>
      <c r="T147" s="23">
        <v>0</v>
      </c>
      <c r="U147" s="21">
        <v>0</v>
      </c>
      <c r="V147" s="22">
        <v>0</v>
      </c>
      <c r="W147" s="23">
        <v>0</v>
      </c>
      <c r="X147" s="21">
        <v>0</v>
      </c>
      <c r="Y147" s="22">
        <v>0</v>
      </c>
      <c r="Z147" s="23">
        <v>0</v>
      </c>
      <c r="AA147" s="21">
        <v>0</v>
      </c>
      <c r="AB147" s="22">
        <v>0</v>
      </c>
      <c r="AC147" s="23">
        <v>0</v>
      </c>
      <c r="AD147" s="21">
        <v>0</v>
      </c>
      <c r="AE147" s="22">
        <v>0</v>
      </c>
      <c r="AF147" s="23">
        <v>0</v>
      </c>
      <c r="AG147" s="21">
        <v>0</v>
      </c>
      <c r="AH147" s="22">
        <v>0</v>
      </c>
      <c r="AI147" s="23">
        <v>0</v>
      </c>
      <c r="AJ147" s="21">
        <v>0</v>
      </c>
      <c r="AK147" s="22">
        <v>0</v>
      </c>
      <c r="AL147" s="23">
        <v>0</v>
      </c>
      <c r="AM147" s="21">
        <v>0</v>
      </c>
      <c r="AN147" s="22">
        <v>0</v>
      </c>
      <c r="AO147" s="23">
        <v>0</v>
      </c>
      <c r="AP147" s="21">
        <v>0</v>
      </c>
      <c r="AQ147" s="22">
        <v>0</v>
      </c>
      <c r="AR147" s="23">
        <v>0</v>
      </c>
      <c r="AS147" s="21">
        <v>0</v>
      </c>
      <c r="AT147" s="22">
        <v>0</v>
      </c>
      <c r="AU147" s="23">
        <v>0</v>
      </c>
      <c r="AV147" s="21">
        <v>0</v>
      </c>
      <c r="AW147" s="22">
        <v>0</v>
      </c>
      <c r="AX147" s="23">
        <v>0</v>
      </c>
    </row>
    <row r="148" spans="1:50" x14ac:dyDescent="0.25">
      <c r="A148" s="7">
        <v>141</v>
      </c>
      <c r="B148" s="63" t="s">
        <v>109</v>
      </c>
      <c r="C148" s="163">
        <v>117</v>
      </c>
      <c r="D148" s="91">
        <v>0.17399999999999999</v>
      </c>
      <c r="E148" s="91" t="s">
        <v>368</v>
      </c>
      <c r="F148" s="74">
        <v>35846</v>
      </c>
      <c r="G148" s="74">
        <v>39995</v>
      </c>
      <c r="H148" s="94" t="s">
        <v>480</v>
      </c>
      <c r="I148" s="70">
        <f t="shared" si="73"/>
        <v>626072.3531399999</v>
      </c>
      <c r="J148" s="18">
        <f t="shared" si="74"/>
        <v>119654.94813211681</v>
      </c>
      <c r="K148" s="19">
        <f t="shared" si="65"/>
        <v>0.19112000000000004</v>
      </c>
      <c r="L148" s="20">
        <f t="shared" si="75"/>
        <v>98542.184789279374</v>
      </c>
      <c r="M148" s="137">
        <v>11965.49</v>
      </c>
      <c r="N148" s="130">
        <f t="shared" si="67"/>
        <v>86576.694789279369</v>
      </c>
      <c r="O148" s="21">
        <v>26646.680579999982</v>
      </c>
      <c r="P148" s="22">
        <v>5092.7135924496051</v>
      </c>
      <c r="Q148" s="23">
        <v>3896.870316619797</v>
      </c>
      <c r="R148" s="21">
        <v>70328.246819999957</v>
      </c>
      <c r="S148" s="22">
        <v>13441.134532238411</v>
      </c>
      <c r="T148" s="23">
        <v>11394.773448692391</v>
      </c>
      <c r="U148" s="21">
        <v>84962.790899999964</v>
      </c>
      <c r="V148" s="22">
        <v>16238.088596808</v>
      </c>
      <c r="W148" s="23">
        <v>13669.279300138807</v>
      </c>
      <c r="X148" s="21">
        <v>107187.37535999998</v>
      </c>
      <c r="Y148" s="22">
        <v>20485.651178803197</v>
      </c>
      <c r="Z148" s="23">
        <v>17201.0820977814</v>
      </c>
      <c r="AA148" s="21">
        <v>48006.881520000017</v>
      </c>
      <c r="AB148" s="22">
        <v>9175.0751961024107</v>
      </c>
      <c r="AC148" s="23">
        <v>7704.0173920865973</v>
      </c>
      <c r="AD148" s="21">
        <v>10441.233659999994</v>
      </c>
      <c r="AE148" s="22">
        <v>1995.5285770992018</v>
      </c>
      <c r="AF148" s="23">
        <v>1588.7873278134025</v>
      </c>
      <c r="AG148" s="21">
        <v>15174.66521999999</v>
      </c>
      <c r="AH148" s="22">
        <v>2900.1820168463996</v>
      </c>
      <c r="AI148" s="23">
        <v>2333.1657797759995</v>
      </c>
      <c r="AJ148" s="21">
        <v>49076.624219999976</v>
      </c>
      <c r="AK148" s="22">
        <v>9379.524420926411</v>
      </c>
      <c r="AL148" s="23">
        <v>7725.1908352944001</v>
      </c>
      <c r="AM148" s="21">
        <v>17945.886659999996</v>
      </c>
      <c r="AN148" s="22">
        <v>3429.817858459201</v>
      </c>
      <c r="AO148" s="23">
        <v>2818.7638242347989</v>
      </c>
      <c r="AP148" s="21">
        <v>26575.032119999974</v>
      </c>
      <c r="AQ148" s="22">
        <v>5079.0201387743982</v>
      </c>
      <c r="AR148" s="23">
        <v>4059.0874944126022</v>
      </c>
      <c r="AS148" s="21">
        <v>72497.606220000045</v>
      </c>
      <c r="AT148" s="22">
        <v>13855.742500766391</v>
      </c>
      <c r="AU148" s="23">
        <v>10884.549654739812</v>
      </c>
      <c r="AV148" s="21">
        <v>97229.329860000071</v>
      </c>
      <c r="AW148" s="22">
        <v>18582.469522843196</v>
      </c>
      <c r="AX148" s="23">
        <v>15266.617317689379</v>
      </c>
    </row>
    <row r="149" spans="1:50" x14ac:dyDescent="0.25">
      <c r="A149" s="7">
        <v>142</v>
      </c>
      <c r="B149" s="63" t="s">
        <v>110</v>
      </c>
      <c r="C149" s="163">
        <v>118</v>
      </c>
      <c r="D149" s="91">
        <v>0.2</v>
      </c>
      <c r="E149" s="91" t="s">
        <v>368</v>
      </c>
      <c r="F149" s="74">
        <v>37613</v>
      </c>
      <c r="G149" s="74">
        <v>39630</v>
      </c>
      <c r="H149" s="94" t="s">
        <v>481</v>
      </c>
      <c r="I149" s="70">
        <f t="shared" si="73"/>
        <v>484827.99999999971</v>
      </c>
      <c r="J149" s="18">
        <f t="shared" si="74"/>
        <v>92660.32736000001</v>
      </c>
      <c r="K149" s="19">
        <f t="shared" si="65"/>
        <v>0.19112000000000012</v>
      </c>
      <c r="L149" s="20">
        <f t="shared" si="75"/>
        <v>76014.662415250001</v>
      </c>
      <c r="M149" s="137">
        <v>9266.0500000000011</v>
      </c>
      <c r="N149" s="130">
        <f t="shared" si="67"/>
        <v>66748.612415249998</v>
      </c>
      <c r="O149" s="21">
        <v>39961.049999999937</v>
      </c>
      <c r="P149" s="22">
        <v>7637.355875999996</v>
      </c>
      <c r="Q149" s="23">
        <v>5895.4709384999987</v>
      </c>
      <c r="R149" s="21">
        <v>100633.24999999991</v>
      </c>
      <c r="S149" s="22">
        <v>19233.02673999999</v>
      </c>
      <c r="T149" s="23">
        <v>16232.584867000016</v>
      </c>
      <c r="U149" s="21">
        <v>40491.89999999998</v>
      </c>
      <c r="V149" s="22">
        <v>7738.8119280000174</v>
      </c>
      <c r="W149" s="23">
        <v>6544.139914250004</v>
      </c>
      <c r="X149" s="21">
        <v>27509.524999999961</v>
      </c>
      <c r="Y149" s="22">
        <v>5257.6204180000004</v>
      </c>
      <c r="Z149" s="23">
        <v>4397.4426542499968</v>
      </c>
      <c r="AA149" s="21">
        <v>31059.175000000007</v>
      </c>
      <c r="AB149" s="22">
        <v>5936.029525999983</v>
      </c>
      <c r="AC149" s="23">
        <v>4930.1581874999993</v>
      </c>
      <c r="AD149" s="21">
        <v>7362.8499999999976</v>
      </c>
      <c r="AE149" s="22">
        <v>1407.1878919999983</v>
      </c>
      <c r="AF149" s="23">
        <v>1156.8205207500009</v>
      </c>
      <c r="AG149" s="21">
        <v>13722.775000000016</v>
      </c>
      <c r="AH149" s="22">
        <v>2622.6967579999914</v>
      </c>
      <c r="AI149" s="23">
        <v>2097.9554872499975</v>
      </c>
      <c r="AJ149" s="21">
        <v>33888.400000000009</v>
      </c>
      <c r="AK149" s="22">
        <v>6476.7510080000166</v>
      </c>
      <c r="AL149" s="23">
        <v>5335.6380477499952</v>
      </c>
      <c r="AM149" s="21">
        <v>10032.199999999999</v>
      </c>
      <c r="AN149" s="22">
        <v>1917.354064000001</v>
      </c>
      <c r="AO149" s="23">
        <v>1578.29277475</v>
      </c>
      <c r="AP149" s="21">
        <v>15960.999999999995</v>
      </c>
      <c r="AQ149" s="22">
        <v>3050.4663199999977</v>
      </c>
      <c r="AR149" s="23">
        <v>2436.9635752499998</v>
      </c>
      <c r="AS149" s="21">
        <v>69642.474999999991</v>
      </c>
      <c r="AT149" s="22">
        <v>13310.069821999996</v>
      </c>
      <c r="AU149" s="23">
        <v>10572.789508499987</v>
      </c>
      <c r="AV149" s="21">
        <v>94563.399999999849</v>
      </c>
      <c r="AW149" s="22">
        <v>18072.957008000023</v>
      </c>
      <c r="AX149" s="23">
        <v>14836.405939500002</v>
      </c>
    </row>
    <row r="150" spans="1:50" x14ac:dyDescent="0.25">
      <c r="A150" s="16">
        <v>143</v>
      </c>
      <c r="B150" s="63" t="s">
        <v>662</v>
      </c>
      <c r="C150" s="163">
        <v>122</v>
      </c>
      <c r="D150" s="91">
        <v>0.115</v>
      </c>
      <c r="E150" s="91" t="s">
        <v>368</v>
      </c>
      <c r="F150" s="74">
        <v>37586</v>
      </c>
      <c r="G150" s="74">
        <v>39934</v>
      </c>
      <c r="H150" s="94" t="s">
        <v>482</v>
      </c>
      <c r="I150" s="70">
        <f t="shared" si="73"/>
        <v>103565.33350000001</v>
      </c>
      <c r="J150" s="18">
        <f t="shared" si="74"/>
        <v>20270.842725955001</v>
      </c>
      <c r="K150" s="19">
        <f t="shared" si="65"/>
        <v>0.19572999999999999</v>
      </c>
      <c r="L150" s="20">
        <f t="shared" si="75"/>
        <v>16833.01904367001</v>
      </c>
      <c r="M150" s="137">
        <v>2027.0800000000004</v>
      </c>
      <c r="N150" s="130">
        <f t="shared" si="67"/>
        <v>14805.939043670011</v>
      </c>
      <c r="O150" s="21">
        <v>8075.5485000000026</v>
      </c>
      <c r="P150" s="22">
        <v>1580.6271079049993</v>
      </c>
      <c r="Q150" s="23">
        <v>1278.9221574450003</v>
      </c>
      <c r="R150" s="21">
        <v>34812.221500000014</v>
      </c>
      <c r="S150" s="22">
        <v>6813.7961141950063</v>
      </c>
      <c r="T150" s="23">
        <v>5756.6532806400055</v>
      </c>
      <c r="U150" s="21">
        <v>7919.5470000000005</v>
      </c>
      <c r="V150" s="22">
        <v>1550.0929343099997</v>
      </c>
      <c r="W150" s="23">
        <v>1327.5996820349994</v>
      </c>
      <c r="X150" s="21">
        <v>7942.7639999999865</v>
      </c>
      <c r="Y150" s="22">
        <v>1554.6371977200001</v>
      </c>
      <c r="Z150" s="23">
        <v>1296.5826504850013</v>
      </c>
      <c r="AA150" s="21">
        <v>5681.5019999999995</v>
      </c>
      <c r="AB150" s="22">
        <v>1112.0403864599998</v>
      </c>
      <c r="AC150" s="23">
        <v>941.23662023500015</v>
      </c>
      <c r="AD150" s="21">
        <v>0</v>
      </c>
      <c r="AE150" s="22">
        <v>0</v>
      </c>
      <c r="AF150" s="23">
        <v>0</v>
      </c>
      <c r="AG150" s="21">
        <v>275.30550000000011</v>
      </c>
      <c r="AH150" s="22">
        <v>53.885545515000004</v>
      </c>
      <c r="AI150" s="23">
        <v>43.890028984999994</v>
      </c>
      <c r="AJ150" s="21">
        <v>1657.2389999999996</v>
      </c>
      <c r="AK150" s="22">
        <v>324.37138946999977</v>
      </c>
      <c r="AL150" s="23">
        <v>266.47390272000007</v>
      </c>
      <c r="AM150" s="21">
        <v>75.8215</v>
      </c>
      <c r="AN150" s="22">
        <v>14.840542194999999</v>
      </c>
      <c r="AO150" s="23">
        <v>12.973945885000001</v>
      </c>
      <c r="AP150" s="21">
        <v>1759.9725000000005</v>
      </c>
      <c r="AQ150" s="22">
        <v>344.47941742500001</v>
      </c>
      <c r="AR150" s="23">
        <v>278.53798046500009</v>
      </c>
      <c r="AS150" s="21">
        <v>19229.540499999999</v>
      </c>
      <c r="AT150" s="22">
        <v>3763.7979620649985</v>
      </c>
      <c r="AU150" s="23">
        <v>3015.4026206750009</v>
      </c>
      <c r="AV150" s="21">
        <v>16135.871499999992</v>
      </c>
      <c r="AW150" s="22">
        <v>3158.2741286949972</v>
      </c>
      <c r="AX150" s="23">
        <v>2614.7461741000011</v>
      </c>
    </row>
    <row r="151" spans="1:50" x14ac:dyDescent="0.25">
      <c r="A151" s="7">
        <v>144</v>
      </c>
      <c r="B151" s="63" t="s">
        <v>663</v>
      </c>
      <c r="C151" s="163">
        <v>121</v>
      </c>
      <c r="D151" s="91">
        <v>3.5000000000000003E-2</v>
      </c>
      <c r="E151" s="91" t="s">
        <v>368</v>
      </c>
      <c r="F151" s="74">
        <v>37098</v>
      </c>
      <c r="G151" s="74">
        <v>39934</v>
      </c>
      <c r="H151" s="94" t="s">
        <v>483</v>
      </c>
      <c r="I151" s="70">
        <f t="shared" si="73"/>
        <v>104252.06609999998</v>
      </c>
      <c r="J151" s="18">
        <f t="shared" si="74"/>
        <v>20554.337352275994</v>
      </c>
      <c r="K151" s="19">
        <f t="shared" si="65"/>
        <v>0.19715999999999997</v>
      </c>
      <c r="L151" s="20">
        <f t="shared" si="75"/>
        <v>17037.654966891001</v>
      </c>
      <c r="M151" s="137">
        <v>2055.4399999999996</v>
      </c>
      <c r="N151" s="130">
        <f t="shared" si="67"/>
        <v>14982.214966891002</v>
      </c>
      <c r="O151" s="21">
        <v>4744.3392000000022</v>
      </c>
      <c r="P151" s="22">
        <v>935.39391667199982</v>
      </c>
      <c r="Q151" s="23">
        <v>730.69235094300041</v>
      </c>
      <c r="R151" s="21">
        <v>14862.535199999998</v>
      </c>
      <c r="S151" s="22">
        <v>2930.2974400320004</v>
      </c>
      <c r="T151" s="23">
        <v>2477.5868294129996</v>
      </c>
      <c r="U151" s="21">
        <v>12339.48420000001</v>
      </c>
      <c r="V151" s="22">
        <v>2432.8527048719993</v>
      </c>
      <c r="W151" s="23">
        <v>2059.2847653360018</v>
      </c>
      <c r="X151" s="21">
        <v>16101.152399999988</v>
      </c>
      <c r="Y151" s="22">
        <v>3174.5032071840001</v>
      </c>
      <c r="Z151" s="23">
        <v>2679.7976846340002</v>
      </c>
      <c r="AA151" s="21">
        <v>3381.0137999999988</v>
      </c>
      <c r="AB151" s="22">
        <v>666.60068080799988</v>
      </c>
      <c r="AC151" s="23">
        <v>561.03785722800012</v>
      </c>
      <c r="AD151" s="21">
        <v>1721.1567</v>
      </c>
      <c r="AE151" s="22">
        <v>339.34325497199973</v>
      </c>
      <c r="AF151" s="23">
        <v>273.77294917800015</v>
      </c>
      <c r="AG151" s="21">
        <v>4657.2503999999999</v>
      </c>
      <c r="AH151" s="22">
        <v>918.22348886400073</v>
      </c>
      <c r="AI151" s="23">
        <v>738.50261316299952</v>
      </c>
      <c r="AJ151" s="21">
        <v>11768.694000000003</v>
      </c>
      <c r="AK151" s="22">
        <v>2320.3157090399973</v>
      </c>
      <c r="AL151" s="23">
        <v>1916.6272345260004</v>
      </c>
      <c r="AM151" s="21">
        <v>2579.9111999999996</v>
      </c>
      <c r="AN151" s="22">
        <v>508.65529219199976</v>
      </c>
      <c r="AO151" s="23">
        <v>420.75049070400007</v>
      </c>
      <c r="AP151" s="21">
        <v>5675.0204999999996</v>
      </c>
      <c r="AQ151" s="22">
        <v>1118.8870417800008</v>
      </c>
      <c r="AR151" s="23">
        <v>904.51945044300021</v>
      </c>
      <c r="AS151" s="21">
        <v>10761.662100000001</v>
      </c>
      <c r="AT151" s="22">
        <v>2121.7692996360001</v>
      </c>
      <c r="AU151" s="23">
        <v>1706.2139633579993</v>
      </c>
      <c r="AV151" s="21">
        <v>15659.846399999984</v>
      </c>
      <c r="AW151" s="22">
        <v>3087.495316223999</v>
      </c>
      <c r="AX151" s="23">
        <v>2568.8687779649986</v>
      </c>
    </row>
    <row r="152" spans="1:50" x14ac:dyDescent="0.25">
      <c r="A152" s="7">
        <v>145</v>
      </c>
      <c r="B152" s="63" t="s">
        <v>111</v>
      </c>
      <c r="C152" s="163">
        <v>123</v>
      </c>
      <c r="D152" s="91">
        <v>9.5000000000000001E-2</v>
      </c>
      <c r="E152" s="91" t="s">
        <v>368</v>
      </c>
      <c r="F152" s="74">
        <v>36272</v>
      </c>
      <c r="G152" s="74">
        <v>39995</v>
      </c>
      <c r="H152" s="94" t="s">
        <v>484</v>
      </c>
      <c r="I152" s="70">
        <f t="shared" si="73"/>
        <v>100294.28760000001</v>
      </c>
      <c r="J152" s="18">
        <f t="shared" si="74"/>
        <v>19630.600911947997</v>
      </c>
      <c r="K152" s="19">
        <f t="shared" si="65"/>
        <v>0.19572999999999996</v>
      </c>
      <c r="L152" s="20">
        <f t="shared" si="75"/>
        <v>16167.851816082</v>
      </c>
      <c r="M152" s="137">
        <v>1963.0800000000002</v>
      </c>
      <c r="N152" s="130">
        <f t="shared" si="67"/>
        <v>14204.771816082</v>
      </c>
      <c r="O152" s="21">
        <v>4405.0811999999996</v>
      </c>
      <c r="P152" s="22">
        <v>862.20654327600039</v>
      </c>
      <c r="Q152" s="23">
        <v>702.1563765059999</v>
      </c>
      <c r="R152" s="21">
        <v>22930.824000000004</v>
      </c>
      <c r="S152" s="22">
        <v>4488.2501815199976</v>
      </c>
      <c r="T152" s="23">
        <v>3766.4959204679953</v>
      </c>
      <c r="U152" s="21">
        <v>16890.593400000002</v>
      </c>
      <c r="V152" s="22">
        <v>3305.9958461819997</v>
      </c>
      <c r="W152" s="23">
        <v>2796.1582922400021</v>
      </c>
      <c r="X152" s="21">
        <v>16816.393799999998</v>
      </c>
      <c r="Y152" s="22">
        <v>3291.4727584739994</v>
      </c>
      <c r="Z152" s="23">
        <v>2781.8417495460026</v>
      </c>
      <c r="AA152" s="21">
        <v>0</v>
      </c>
      <c r="AB152" s="22">
        <v>0</v>
      </c>
      <c r="AC152" s="23">
        <v>0</v>
      </c>
      <c r="AD152" s="21">
        <v>792.71400000000006</v>
      </c>
      <c r="AE152" s="22">
        <v>155.15791122000002</v>
      </c>
      <c r="AF152" s="23">
        <v>104.72754233399999</v>
      </c>
      <c r="AG152" s="21">
        <v>2385.3642000000004</v>
      </c>
      <c r="AH152" s="22">
        <v>466.887334866</v>
      </c>
      <c r="AI152" s="23">
        <v>354.09019594800003</v>
      </c>
      <c r="AJ152" s="21">
        <v>8665.8497999999981</v>
      </c>
      <c r="AK152" s="22">
        <v>1696.166781354</v>
      </c>
      <c r="AL152" s="23">
        <v>1368.4439515140004</v>
      </c>
      <c r="AM152" s="21">
        <v>0</v>
      </c>
      <c r="AN152" s="22">
        <v>0</v>
      </c>
      <c r="AO152" s="23">
        <v>0</v>
      </c>
      <c r="AP152" s="21">
        <v>1764.9101999999998</v>
      </c>
      <c r="AQ152" s="22">
        <v>345.44587344599989</v>
      </c>
      <c r="AR152" s="23">
        <v>273.3973908960001</v>
      </c>
      <c r="AS152" s="21">
        <v>16513.732199999991</v>
      </c>
      <c r="AT152" s="22">
        <v>3232.2328035059991</v>
      </c>
      <c r="AU152" s="23">
        <v>2568.8790760680022</v>
      </c>
      <c r="AV152" s="21">
        <v>9128.8248000000003</v>
      </c>
      <c r="AW152" s="22">
        <v>1786.7848781040004</v>
      </c>
      <c r="AX152" s="23">
        <v>1451.6613205619994</v>
      </c>
    </row>
    <row r="153" spans="1:50" x14ac:dyDescent="0.25">
      <c r="A153" s="7">
        <v>146</v>
      </c>
      <c r="B153" s="63" t="s">
        <v>112</v>
      </c>
      <c r="C153" s="163">
        <v>124</v>
      </c>
      <c r="D153" s="91">
        <v>7.4999999999999997E-2</v>
      </c>
      <c r="E153" s="91" t="s">
        <v>368</v>
      </c>
      <c r="F153" s="74">
        <v>36042</v>
      </c>
      <c r="G153" s="74">
        <v>39569</v>
      </c>
      <c r="H153" s="94" t="s">
        <v>485</v>
      </c>
      <c r="I153" s="70">
        <f t="shared" si="73"/>
        <v>54025.066261499975</v>
      </c>
      <c r="J153" s="18">
        <f t="shared" si="74"/>
        <v>10651.582064117345</v>
      </c>
      <c r="K153" s="19">
        <f t="shared" si="65"/>
        <v>0.1971600000000002</v>
      </c>
      <c r="L153" s="20">
        <f t="shared" si="75"/>
        <v>8744.8520141053577</v>
      </c>
      <c r="M153" s="137">
        <v>1065.17</v>
      </c>
      <c r="N153" s="130">
        <f t="shared" si="67"/>
        <v>7679.6820141053577</v>
      </c>
      <c r="O153" s="21">
        <v>1130.979508499998</v>
      </c>
      <c r="P153" s="22">
        <v>222.98391989586005</v>
      </c>
      <c r="Q153" s="23">
        <v>183.04693455981871</v>
      </c>
      <c r="R153" s="21">
        <v>5149.4513807999983</v>
      </c>
      <c r="S153" s="22">
        <v>1015.2658342385291</v>
      </c>
      <c r="T153" s="23">
        <v>843.66336865257244</v>
      </c>
      <c r="U153" s="21">
        <v>9199.8406353000082</v>
      </c>
      <c r="V153" s="22">
        <v>1813.840579655749</v>
      </c>
      <c r="W153" s="23">
        <v>1519.1743421412536</v>
      </c>
      <c r="X153" s="21">
        <v>10683.446557199983</v>
      </c>
      <c r="Y153" s="22">
        <v>2106.3483232175504</v>
      </c>
      <c r="Z153" s="23">
        <v>1765.8345720278535</v>
      </c>
      <c r="AA153" s="21">
        <v>2207.0691960000013</v>
      </c>
      <c r="AB153" s="22">
        <v>435.14576268335986</v>
      </c>
      <c r="AC153" s="23">
        <v>366.45012466953267</v>
      </c>
      <c r="AD153" s="21">
        <v>245.70077520000217</v>
      </c>
      <c r="AE153" s="22">
        <v>48.44236483843207</v>
      </c>
      <c r="AF153" s="23">
        <v>34.671058793637002</v>
      </c>
      <c r="AG153" s="21">
        <v>1722.0660911999994</v>
      </c>
      <c r="AH153" s="22">
        <v>339.52255054099282</v>
      </c>
      <c r="AI153" s="23">
        <v>271.08995224284882</v>
      </c>
      <c r="AJ153" s="21">
        <v>3602.4029096999907</v>
      </c>
      <c r="AK153" s="22">
        <v>710.24975767645446</v>
      </c>
      <c r="AL153" s="23">
        <v>573.91101948947073</v>
      </c>
      <c r="AM153" s="21">
        <v>402.93091380000101</v>
      </c>
      <c r="AN153" s="22">
        <v>79.441858964807807</v>
      </c>
      <c r="AO153" s="23">
        <v>64.193023647387051</v>
      </c>
      <c r="AP153" s="21">
        <v>1385.963773799991</v>
      </c>
      <c r="AQ153" s="22">
        <v>273.25661764240874</v>
      </c>
      <c r="AR153" s="23">
        <v>214.17017804727905</v>
      </c>
      <c r="AS153" s="21">
        <v>10957.344762300001</v>
      </c>
      <c r="AT153" s="22">
        <v>2160.3500933350665</v>
      </c>
      <c r="AU153" s="23">
        <v>1723.9998737710157</v>
      </c>
      <c r="AV153" s="21">
        <v>7337.8697577000084</v>
      </c>
      <c r="AW153" s="22">
        <v>1446.734401428135</v>
      </c>
      <c r="AX153" s="23">
        <v>1184.6475660626879</v>
      </c>
    </row>
    <row r="154" spans="1:50" x14ac:dyDescent="0.25">
      <c r="A154" s="16">
        <v>147</v>
      </c>
      <c r="B154" s="63" t="s">
        <v>113</v>
      </c>
      <c r="C154" s="163">
        <v>125</v>
      </c>
      <c r="D154" s="91">
        <v>0.52</v>
      </c>
      <c r="E154" s="91" t="s">
        <v>368</v>
      </c>
      <c r="F154" s="74">
        <v>36958</v>
      </c>
      <c r="G154" s="74">
        <v>39934</v>
      </c>
      <c r="H154" s="94" t="s">
        <v>486</v>
      </c>
      <c r="I154" s="70">
        <f t="shared" si="73"/>
        <v>1355513.3584295996</v>
      </c>
      <c r="J154" s="18">
        <f t="shared" si="74"/>
        <v>234056.49160003907</v>
      </c>
      <c r="K154" s="19">
        <f t="shared" ref="K154:K216" si="76">J154/I154</f>
        <v>0.17267000000000007</v>
      </c>
      <c r="L154" s="20">
        <f t="shared" si="75"/>
        <v>188248.86125735691</v>
      </c>
      <c r="M154" s="137">
        <v>23405.66</v>
      </c>
      <c r="N154" s="130">
        <f t="shared" si="67"/>
        <v>164843.20125735691</v>
      </c>
      <c r="O154" s="21">
        <v>32444.634424799991</v>
      </c>
      <c r="P154" s="22">
        <v>5602.2150261302113</v>
      </c>
      <c r="Q154" s="23">
        <v>4230.9191895318208</v>
      </c>
      <c r="R154" s="21">
        <v>158595.30307919986</v>
      </c>
      <c r="S154" s="22">
        <v>27384.650982685445</v>
      </c>
      <c r="T154" s="23">
        <v>22582.581916355324</v>
      </c>
      <c r="U154" s="21">
        <v>177100.01624160018</v>
      </c>
      <c r="V154" s="22">
        <v>30579.859804437092</v>
      </c>
      <c r="W154" s="23">
        <v>25296.926417253057</v>
      </c>
      <c r="X154" s="21">
        <v>206596.67287679997</v>
      </c>
      <c r="Y154" s="22">
        <v>35673.047505637041</v>
      </c>
      <c r="Z154" s="23">
        <v>29361.201346389407</v>
      </c>
      <c r="AA154" s="21">
        <v>63648.490977600042</v>
      </c>
      <c r="AB154" s="22">
        <v>10990.184937102191</v>
      </c>
      <c r="AC154" s="23">
        <v>9049.6742062774574</v>
      </c>
      <c r="AD154" s="21">
        <v>31509.783700799966</v>
      </c>
      <c r="AE154" s="22">
        <v>5440.7943516171345</v>
      </c>
      <c r="AF154" s="23">
        <v>4032.0082310987004</v>
      </c>
      <c r="AG154" s="21">
        <v>103200.30121199998</v>
      </c>
      <c r="AH154" s="22">
        <v>17819.596010276062</v>
      </c>
      <c r="AI154" s="23">
        <v>14048.546653992173</v>
      </c>
      <c r="AJ154" s="21">
        <v>141682.61585999982</v>
      </c>
      <c r="AK154" s="22">
        <v>24464.337280546199</v>
      </c>
      <c r="AL154" s="23">
        <v>19694.571938499248</v>
      </c>
      <c r="AM154" s="21">
        <v>41871.507523200016</v>
      </c>
      <c r="AN154" s="22">
        <v>7229.9532040309468</v>
      </c>
      <c r="AO154" s="23">
        <v>5805.3439173009801</v>
      </c>
      <c r="AP154" s="21">
        <v>66749.26661039998</v>
      </c>
      <c r="AQ154" s="22">
        <v>11525.595865617759</v>
      </c>
      <c r="AR154" s="23">
        <v>8949.5078896774121</v>
      </c>
      <c r="AS154" s="21">
        <v>173158.71551999974</v>
      </c>
      <c r="AT154" s="22">
        <v>29899.315408838385</v>
      </c>
      <c r="AU154" s="23">
        <v>23130.13784218414</v>
      </c>
      <c r="AV154" s="21">
        <v>158956.0504032</v>
      </c>
      <c r="AW154" s="22">
        <v>27446.941223120564</v>
      </c>
      <c r="AX154" s="23">
        <v>22067.441708797171</v>
      </c>
    </row>
    <row r="155" spans="1:50" x14ac:dyDescent="0.25">
      <c r="A155" s="7">
        <v>148</v>
      </c>
      <c r="B155" s="63" t="s">
        <v>114</v>
      </c>
      <c r="C155" s="163">
        <v>127</v>
      </c>
      <c r="D155" s="91">
        <v>0.22500000000000001</v>
      </c>
      <c r="E155" s="91" t="s">
        <v>368</v>
      </c>
      <c r="F155" s="74">
        <v>36553</v>
      </c>
      <c r="G155" s="74">
        <v>39508</v>
      </c>
      <c r="H155" s="94" t="s">
        <v>487</v>
      </c>
      <c r="I155" s="70">
        <f t="shared" si="73"/>
        <v>764999.99840800033</v>
      </c>
      <c r="J155" s="18">
        <f t="shared" si="74"/>
        <v>137569.94971371072</v>
      </c>
      <c r="K155" s="19">
        <f t="shared" si="76"/>
        <v>0.17983000000000005</v>
      </c>
      <c r="L155" s="20">
        <f t="shared" si="75"/>
        <v>111999.80914304886</v>
      </c>
      <c r="M155" s="137">
        <v>13757</v>
      </c>
      <c r="N155" s="130">
        <f t="shared" si="67"/>
        <v>98242.809143048857</v>
      </c>
      <c r="O155" s="21">
        <v>55933.125472799977</v>
      </c>
      <c r="P155" s="22">
        <v>10058.45395377364</v>
      </c>
      <c r="Q155" s="23">
        <v>7474.623587307362</v>
      </c>
      <c r="R155" s="21">
        <v>114650.80088400005</v>
      </c>
      <c r="S155" s="22">
        <v>20617.653522969722</v>
      </c>
      <c r="T155" s="23">
        <v>17224.275810970088</v>
      </c>
      <c r="U155" s="21">
        <v>112332.98931120003</v>
      </c>
      <c r="V155" s="22">
        <v>20200.841467833085</v>
      </c>
      <c r="W155" s="23">
        <v>16823.720435468684</v>
      </c>
      <c r="X155" s="21">
        <v>120458.62152719994</v>
      </c>
      <c r="Y155" s="22">
        <v>21662.073909236347</v>
      </c>
      <c r="Z155" s="23">
        <v>17959.965175007932</v>
      </c>
      <c r="AA155" s="21">
        <v>63309.66695279994</v>
      </c>
      <c r="AB155" s="22">
        <v>11384.977408122029</v>
      </c>
      <c r="AC155" s="23">
        <v>9451.7956572050934</v>
      </c>
      <c r="AD155" s="21">
        <v>18124.639178399997</v>
      </c>
      <c r="AE155" s="22">
        <v>3259.3538634516731</v>
      </c>
      <c r="AF155" s="23">
        <v>2481.6945322994402</v>
      </c>
      <c r="AG155" s="21">
        <v>53732.652753599985</v>
      </c>
      <c r="AH155" s="22">
        <v>9662.7429446798888</v>
      </c>
      <c r="AI155" s="23">
        <v>7721.069168613385</v>
      </c>
      <c r="AJ155" s="21">
        <v>112489.22797200017</v>
      </c>
      <c r="AK155" s="22">
        <v>20228.937866204786</v>
      </c>
      <c r="AL155" s="23">
        <v>16442.905151252358</v>
      </c>
      <c r="AM155" s="21">
        <v>60597.364355999991</v>
      </c>
      <c r="AN155" s="22">
        <v>10897.224032139487</v>
      </c>
      <c r="AO155" s="23">
        <v>8827.6568976660983</v>
      </c>
      <c r="AP155" s="21">
        <v>53370.910000000229</v>
      </c>
      <c r="AQ155" s="22">
        <v>9597.6907453000658</v>
      </c>
      <c r="AR155" s="23">
        <v>7592.1027272584388</v>
      </c>
      <c r="AS155" s="21">
        <v>0</v>
      </c>
      <c r="AT155" s="22">
        <v>0</v>
      </c>
      <c r="AU155" s="23">
        <v>0</v>
      </c>
      <c r="AV155" s="21">
        <v>0</v>
      </c>
      <c r="AW155" s="22">
        <v>0</v>
      </c>
      <c r="AX155" s="23">
        <v>0</v>
      </c>
    </row>
    <row r="156" spans="1:50" x14ac:dyDescent="0.25">
      <c r="A156" s="7">
        <v>149</v>
      </c>
      <c r="B156" s="63" t="s">
        <v>115</v>
      </c>
      <c r="C156" s="163">
        <v>131</v>
      </c>
      <c r="D156" s="91">
        <v>0.02</v>
      </c>
      <c r="E156" s="91" t="s">
        <v>368</v>
      </c>
      <c r="F156" s="74">
        <v>37196</v>
      </c>
      <c r="G156" s="74">
        <v>39539</v>
      </c>
      <c r="H156" s="94" t="s">
        <v>488</v>
      </c>
      <c r="I156" s="70">
        <f t="shared" si="73"/>
        <v>52655.770800000035</v>
      </c>
      <c r="J156" s="18">
        <f t="shared" si="74"/>
        <v>10381.611770928001</v>
      </c>
      <c r="K156" s="19">
        <f t="shared" si="76"/>
        <v>0.19715999999999989</v>
      </c>
      <c r="L156" s="20">
        <f t="shared" si="75"/>
        <v>8659.1378814179989</v>
      </c>
      <c r="M156" s="137">
        <v>1072.9099999999999</v>
      </c>
      <c r="N156" s="130">
        <f t="shared" si="67"/>
        <v>7586.227881417999</v>
      </c>
      <c r="O156" s="21">
        <v>1597.9478999999999</v>
      </c>
      <c r="P156" s="22">
        <v>315.05140796400002</v>
      </c>
      <c r="Q156" s="23">
        <v>254.32211036699982</v>
      </c>
      <c r="R156" s="21">
        <v>8262.2970000000041</v>
      </c>
      <c r="S156" s="22">
        <v>1628.9944765199987</v>
      </c>
      <c r="T156" s="23">
        <v>1379.7517073040005</v>
      </c>
      <c r="U156" s="21">
        <v>8190.887699999992</v>
      </c>
      <c r="V156" s="22">
        <v>1614.9154189319984</v>
      </c>
      <c r="W156" s="23">
        <v>1368.3335973210008</v>
      </c>
      <c r="X156" s="21">
        <v>8937.509100000012</v>
      </c>
      <c r="Y156" s="22">
        <v>1762.1192941559993</v>
      </c>
      <c r="Z156" s="23">
        <v>1487.1078944009994</v>
      </c>
      <c r="AA156" s="21">
        <v>3068.6484000000014</v>
      </c>
      <c r="AB156" s="22">
        <v>605.01471854399972</v>
      </c>
      <c r="AC156" s="23">
        <v>516.96097767900017</v>
      </c>
      <c r="AD156" s="21">
        <v>279.3489000000024</v>
      </c>
      <c r="AE156" s="22">
        <v>55.0764291240001</v>
      </c>
      <c r="AF156" s="23">
        <v>44.972385938999992</v>
      </c>
      <c r="AG156" s="21">
        <v>108.51720000000007</v>
      </c>
      <c r="AH156" s="22">
        <v>21.395251152000078</v>
      </c>
      <c r="AI156" s="23">
        <v>17.401205696999995</v>
      </c>
      <c r="AJ156" s="21">
        <v>4178.8002000000079</v>
      </c>
      <c r="AK156" s="22">
        <v>823.89224743199986</v>
      </c>
      <c r="AL156" s="23">
        <v>683.13417927900002</v>
      </c>
      <c r="AM156" s="21">
        <v>831.37739999999985</v>
      </c>
      <c r="AN156" s="22">
        <v>163.91436818399978</v>
      </c>
      <c r="AO156" s="23">
        <v>138.94422812699997</v>
      </c>
      <c r="AP156" s="21">
        <v>1740.4542000000069</v>
      </c>
      <c r="AQ156" s="22">
        <v>343.14795007199905</v>
      </c>
      <c r="AR156" s="23">
        <v>274.85368105799984</v>
      </c>
      <c r="AS156" s="21">
        <v>6197.6706000000058</v>
      </c>
      <c r="AT156" s="22">
        <v>1221.9327354960028</v>
      </c>
      <c r="AU156" s="23">
        <v>982.11453469499997</v>
      </c>
      <c r="AV156" s="21">
        <v>9262.3122000000076</v>
      </c>
      <c r="AW156" s="22">
        <v>1826.1574733520024</v>
      </c>
      <c r="AX156" s="23">
        <v>1511.2413795509988</v>
      </c>
    </row>
    <row r="157" spans="1:50" x14ac:dyDescent="0.25">
      <c r="A157" s="7">
        <v>150</v>
      </c>
      <c r="B157" s="63" t="s">
        <v>116</v>
      </c>
      <c r="C157" s="163">
        <v>130</v>
      </c>
      <c r="D157" s="91">
        <v>0.03</v>
      </c>
      <c r="E157" s="91" t="s">
        <v>368</v>
      </c>
      <c r="F157" s="74">
        <v>36860</v>
      </c>
      <c r="G157" s="74">
        <v>39539</v>
      </c>
      <c r="H157" s="94" t="s">
        <v>489</v>
      </c>
      <c r="I157" s="70">
        <f t="shared" si="73"/>
        <v>47513.010599999987</v>
      </c>
      <c r="J157" s="18">
        <f t="shared" si="74"/>
        <v>9367.6651698959886</v>
      </c>
      <c r="K157" s="19">
        <f t="shared" si="76"/>
        <v>0.19715999999999981</v>
      </c>
      <c r="L157" s="20">
        <f t="shared" si="75"/>
        <v>7697.3935937429997</v>
      </c>
      <c r="M157" s="137">
        <v>902.00999999999988</v>
      </c>
      <c r="N157" s="130">
        <f t="shared" si="67"/>
        <v>6795.3835937429994</v>
      </c>
      <c r="O157" s="21">
        <v>2026.4732999999997</v>
      </c>
      <c r="P157" s="22">
        <v>399.53947582799992</v>
      </c>
      <c r="Q157" s="23">
        <v>302.77394651699973</v>
      </c>
      <c r="R157" s="21">
        <v>4658.7113999999947</v>
      </c>
      <c r="S157" s="22">
        <v>918.51153962399758</v>
      </c>
      <c r="T157" s="23">
        <v>779.78283522299955</v>
      </c>
      <c r="U157" s="21">
        <v>5177.1783000000014</v>
      </c>
      <c r="V157" s="22">
        <v>1020.7324736279974</v>
      </c>
      <c r="W157" s="23">
        <v>863.04527459700023</v>
      </c>
      <c r="X157" s="21">
        <v>5290.993500000005</v>
      </c>
      <c r="Y157" s="22">
        <v>1043.172278459997</v>
      </c>
      <c r="Z157" s="23">
        <v>879.5030517720005</v>
      </c>
      <c r="AA157" s="21">
        <v>2326.0701000000008</v>
      </c>
      <c r="AB157" s="22">
        <v>458.60798091600111</v>
      </c>
      <c r="AC157" s="23">
        <v>385.82083169700024</v>
      </c>
      <c r="AD157" s="21">
        <v>1470.4088999999988</v>
      </c>
      <c r="AE157" s="22">
        <v>289.90581872400088</v>
      </c>
      <c r="AF157" s="23">
        <v>225.86845512899995</v>
      </c>
      <c r="AG157" s="21">
        <v>2187.2477999999978</v>
      </c>
      <c r="AH157" s="22">
        <v>431.23777624800056</v>
      </c>
      <c r="AI157" s="23">
        <v>337.57367211899981</v>
      </c>
      <c r="AJ157" s="21">
        <v>5941.0499999999956</v>
      </c>
      <c r="AK157" s="22">
        <v>1171.3374179999971</v>
      </c>
      <c r="AL157" s="23">
        <v>966.16686307200087</v>
      </c>
      <c r="AM157" s="21">
        <v>3084.0039000000015</v>
      </c>
      <c r="AN157" s="22">
        <v>608.04220892400042</v>
      </c>
      <c r="AO157" s="23">
        <v>502.29064419899981</v>
      </c>
      <c r="AP157" s="21">
        <v>3495.4616999999939</v>
      </c>
      <c r="AQ157" s="22">
        <v>689.16522877199793</v>
      </c>
      <c r="AR157" s="23">
        <v>554.24001928500013</v>
      </c>
      <c r="AS157" s="21">
        <v>4606.4822999999924</v>
      </c>
      <c r="AT157" s="22">
        <v>908.21405026799948</v>
      </c>
      <c r="AU157" s="23">
        <v>719.39755736099926</v>
      </c>
      <c r="AV157" s="21">
        <v>7248.9294000000027</v>
      </c>
      <c r="AW157" s="22">
        <v>1429.1989205039986</v>
      </c>
      <c r="AX157" s="23">
        <v>1180.9304427719994</v>
      </c>
    </row>
    <row r="158" spans="1:50" x14ac:dyDescent="0.25">
      <c r="A158" s="16">
        <v>151</v>
      </c>
      <c r="B158" s="63" t="s">
        <v>117</v>
      </c>
      <c r="C158" s="163">
        <v>352</v>
      </c>
      <c r="D158" s="91">
        <v>9.1999999999999998E-2</v>
      </c>
      <c r="E158" s="91" t="s">
        <v>368</v>
      </c>
      <c r="F158" s="74">
        <v>35727</v>
      </c>
      <c r="G158" s="74">
        <v>39387</v>
      </c>
      <c r="H158" s="94" t="s">
        <v>490</v>
      </c>
      <c r="I158" s="70">
        <f t="shared" si="73"/>
        <v>169255.7144</v>
      </c>
      <c r="J158" s="18">
        <f t="shared" si="74"/>
        <v>33128.420979512004</v>
      </c>
      <c r="K158" s="19">
        <f t="shared" si="76"/>
        <v>0.19573000000000002</v>
      </c>
      <c r="L158" s="20">
        <f t="shared" si="75"/>
        <v>27279.426145347988</v>
      </c>
      <c r="M158" s="137">
        <v>3312.8399999999992</v>
      </c>
      <c r="N158" s="130">
        <f t="shared" si="67"/>
        <v>23966.586145347988</v>
      </c>
      <c r="O158" s="21">
        <v>10622.9452</v>
      </c>
      <c r="P158" s="22">
        <v>2079.2290639960011</v>
      </c>
      <c r="Q158" s="23">
        <v>1556.4662925359985</v>
      </c>
      <c r="R158" s="21">
        <v>41289.646799999988</v>
      </c>
      <c r="S158" s="22">
        <v>8081.6225681640026</v>
      </c>
      <c r="T158" s="23">
        <v>6852.0198767839947</v>
      </c>
      <c r="U158" s="21">
        <v>12915.39440000001</v>
      </c>
      <c r="V158" s="22">
        <v>2527.9301459119974</v>
      </c>
      <c r="W158" s="23">
        <v>2158.597872295999</v>
      </c>
      <c r="X158" s="21">
        <v>11023.204399999995</v>
      </c>
      <c r="Y158" s="22">
        <v>2157.5717972120001</v>
      </c>
      <c r="Z158" s="23">
        <v>1785.1511450160003</v>
      </c>
      <c r="AA158" s="21">
        <v>13540.814800000006</v>
      </c>
      <c r="AB158" s="22">
        <v>2650.3436808039992</v>
      </c>
      <c r="AC158" s="23">
        <v>2204.6540138240002</v>
      </c>
      <c r="AD158" s="21">
        <v>1241.424</v>
      </c>
      <c r="AE158" s="22">
        <v>242.98391952</v>
      </c>
      <c r="AF158" s="23">
        <v>198.18213869999997</v>
      </c>
      <c r="AG158" s="21">
        <v>375.67240000000004</v>
      </c>
      <c r="AH158" s="22">
        <v>73.530358851999992</v>
      </c>
      <c r="AI158" s="23">
        <v>60.276465419999994</v>
      </c>
      <c r="AJ158" s="21">
        <v>5971.5764000000008</v>
      </c>
      <c r="AK158" s="22">
        <v>1168.8166487720002</v>
      </c>
      <c r="AL158" s="23">
        <v>969.27527968399954</v>
      </c>
      <c r="AM158" s="21">
        <v>1037.5096000000001</v>
      </c>
      <c r="AN158" s="22">
        <v>203.07175400799997</v>
      </c>
      <c r="AO158" s="23">
        <v>163.77102346400002</v>
      </c>
      <c r="AP158" s="21">
        <v>5649.4391999999998</v>
      </c>
      <c r="AQ158" s="22">
        <v>1105.7647346159997</v>
      </c>
      <c r="AR158" s="23">
        <v>873.06185375199959</v>
      </c>
      <c r="AS158" s="21">
        <v>28474.2192</v>
      </c>
      <c r="AT158" s="22">
        <v>5573.2589240159987</v>
      </c>
      <c r="AU158" s="23">
        <v>4443.2959235159969</v>
      </c>
      <c r="AV158" s="21">
        <v>37113.867999999995</v>
      </c>
      <c r="AW158" s="22">
        <v>7264.2973836400015</v>
      </c>
      <c r="AX158" s="23">
        <v>6014.6742603560024</v>
      </c>
    </row>
    <row r="159" spans="1:50" x14ac:dyDescent="0.25">
      <c r="A159" s="7">
        <v>152</v>
      </c>
      <c r="B159" s="63" t="s">
        <v>118</v>
      </c>
      <c r="C159" s="163">
        <v>353</v>
      </c>
      <c r="D159" s="91">
        <v>0.2</v>
      </c>
      <c r="E159" s="91" t="s">
        <v>368</v>
      </c>
      <c r="F159" s="74">
        <v>35810</v>
      </c>
      <c r="G159" s="74">
        <v>39387</v>
      </c>
      <c r="H159" s="94" t="s">
        <v>490</v>
      </c>
      <c r="I159" s="70">
        <f t="shared" si="73"/>
        <v>254610.61519999939</v>
      </c>
      <c r="J159" s="18">
        <f t="shared" si="74"/>
        <v>48661.18077702399</v>
      </c>
      <c r="K159" s="19">
        <f t="shared" si="76"/>
        <v>0.19112000000000043</v>
      </c>
      <c r="L159" s="20">
        <f t="shared" si="75"/>
        <v>39607.539631047985</v>
      </c>
      <c r="M159" s="137">
        <v>4866.12</v>
      </c>
      <c r="N159" s="130">
        <f t="shared" si="67"/>
        <v>34741.419631047982</v>
      </c>
      <c r="O159" s="21">
        <v>23368.879199999792</v>
      </c>
      <c r="P159" s="22">
        <v>4466.2601927040223</v>
      </c>
      <c r="Q159" s="23">
        <v>3567.7831906480019</v>
      </c>
      <c r="R159" s="21">
        <v>75655.836799999859</v>
      </c>
      <c r="S159" s="22">
        <v>14459.343529215996</v>
      </c>
      <c r="T159" s="23">
        <v>12141.474916447994</v>
      </c>
      <c r="U159" s="21">
        <v>10744.129600000044</v>
      </c>
      <c r="V159" s="22">
        <v>2053.4180491520015</v>
      </c>
      <c r="W159" s="23">
        <v>1699.6977388720002</v>
      </c>
      <c r="X159" s="21">
        <v>7985.5120000000907</v>
      </c>
      <c r="Y159" s="22">
        <v>1526.1910534399999</v>
      </c>
      <c r="Z159" s="23">
        <v>1223.6297119520002</v>
      </c>
      <c r="AA159" s="21">
        <v>23367.135999999857</v>
      </c>
      <c r="AB159" s="22">
        <v>4465.9270323200008</v>
      </c>
      <c r="AC159" s="23">
        <v>3676.5687333919973</v>
      </c>
      <c r="AD159" s="21">
        <v>2322.9552000000149</v>
      </c>
      <c r="AE159" s="22">
        <v>443.96319782400212</v>
      </c>
      <c r="AF159" s="23">
        <v>245.80051933600004</v>
      </c>
      <c r="AG159" s="21">
        <v>2460.6655999999857</v>
      </c>
      <c r="AH159" s="22">
        <v>470.2824094720001</v>
      </c>
      <c r="AI159" s="23">
        <v>347.96572915999951</v>
      </c>
      <c r="AJ159" s="21">
        <v>8367.0080000000398</v>
      </c>
      <c r="AK159" s="22">
        <v>1599.1025689599981</v>
      </c>
      <c r="AL159" s="23">
        <v>1267.3173860000004</v>
      </c>
      <c r="AM159" s="21">
        <v>2838.5527999999963</v>
      </c>
      <c r="AN159" s="22">
        <v>542.50421113600419</v>
      </c>
      <c r="AO159" s="23">
        <v>425.86574206399985</v>
      </c>
      <c r="AP159" s="21">
        <v>7029.711200000047</v>
      </c>
      <c r="AQ159" s="22">
        <v>1343.5184045440058</v>
      </c>
      <c r="AR159" s="23">
        <v>1046.3014108480004</v>
      </c>
      <c r="AS159" s="21">
        <v>46340.063199999851</v>
      </c>
      <c r="AT159" s="22">
        <v>8856.5128787839731</v>
      </c>
      <c r="AU159" s="23">
        <v>7027.4203324479959</v>
      </c>
      <c r="AV159" s="21">
        <v>44130.165599999804</v>
      </c>
      <c r="AW159" s="22">
        <v>8434.1572494719821</v>
      </c>
      <c r="AX159" s="23">
        <v>6937.7142198799957</v>
      </c>
    </row>
    <row r="160" spans="1:50" x14ac:dyDescent="0.25">
      <c r="A160" s="7">
        <v>153</v>
      </c>
      <c r="B160" s="63" t="s">
        <v>119</v>
      </c>
      <c r="C160" s="163">
        <v>133</v>
      </c>
      <c r="D160" s="91">
        <v>0.6</v>
      </c>
      <c r="E160" s="91" t="s">
        <v>368</v>
      </c>
      <c r="F160" s="74">
        <v>37589</v>
      </c>
      <c r="G160" s="74">
        <v>39508</v>
      </c>
      <c r="H160" s="94" t="s">
        <v>625</v>
      </c>
      <c r="I160" s="70">
        <f t="shared" si="73"/>
        <v>1772782.6270200012</v>
      </c>
      <c r="J160" s="18">
        <f t="shared" si="74"/>
        <v>306106.37620754319</v>
      </c>
      <c r="K160" s="19">
        <f t="shared" si="76"/>
        <v>0.17266999999999977</v>
      </c>
      <c r="L160" s="20">
        <f t="shared" si="75"/>
        <v>246325.48235146343</v>
      </c>
      <c r="M160" s="137">
        <v>30610.649999999994</v>
      </c>
      <c r="N160" s="130">
        <f t="shared" si="67"/>
        <v>215714.83235146344</v>
      </c>
      <c r="O160" s="21">
        <v>81125.387904600197</v>
      </c>
      <c r="P160" s="22">
        <v>14007.920729487281</v>
      </c>
      <c r="Q160" s="23">
        <v>10320.561462605052</v>
      </c>
      <c r="R160" s="21">
        <v>234847.42438800033</v>
      </c>
      <c r="S160" s="22">
        <v>40551.104769075922</v>
      </c>
      <c r="T160" s="23">
        <v>33589.785022554504</v>
      </c>
      <c r="U160" s="21">
        <v>271883.43506459997</v>
      </c>
      <c r="V160" s="22">
        <v>46946.112732604473</v>
      </c>
      <c r="W160" s="23">
        <v>38776.021373613468</v>
      </c>
      <c r="X160" s="21">
        <v>269828.51043539983</v>
      </c>
      <c r="Y160" s="22">
        <v>46591.28889688052</v>
      </c>
      <c r="Z160" s="23">
        <v>38271.944045940319</v>
      </c>
      <c r="AA160" s="21">
        <v>118732.14817500011</v>
      </c>
      <c r="AB160" s="22">
        <v>20501.480025377252</v>
      </c>
      <c r="AC160" s="23">
        <v>16935.768339569153</v>
      </c>
      <c r="AD160" s="21">
        <v>27481.891354800024</v>
      </c>
      <c r="AE160" s="22">
        <v>4745.2981802333179</v>
      </c>
      <c r="AF160" s="23">
        <v>3564.1388921799485</v>
      </c>
      <c r="AG160" s="21">
        <v>37355.985130200024</v>
      </c>
      <c r="AH160" s="22">
        <v>6450.2579524316361</v>
      </c>
      <c r="AI160" s="23">
        <v>5023.4797906205758</v>
      </c>
      <c r="AJ160" s="21">
        <v>132429.89506380013</v>
      </c>
      <c r="AK160" s="22">
        <v>22866.66998066632</v>
      </c>
      <c r="AL160" s="23">
        <v>18389.682113494742</v>
      </c>
      <c r="AM160" s="21">
        <v>47148.864555</v>
      </c>
      <c r="AN160" s="22">
        <v>8141.1944427118451</v>
      </c>
      <c r="AO160" s="23">
        <v>6522.9973132161476</v>
      </c>
      <c r="AP160" s="21">
        <v>60263.880176999985</v>
      </c>
      <c r="AQ160" s="22">
        <v>10405.764190162574</v>
      </c>
      <c r="AR160" s="23">
        <v>8136.4153173948116</v>
      </c>
      <c r="AS160" s="21">
        <v>213417.24938520012</v>
      </c>
      <c r="AT160" s="22">
        <v>36850.75645134243</v>
      </c>
      <c r="AU160" s="23">
        <v>28195.688950679669</v>
      </c>
      <c r="AV160" s="21">
        <v>278267.95538640016</v>
      </c>
      <c r="AW160" s="22">
        <v>48048.527856569628</v>
      </c>
      <c r="AX160" s="23">
        <v>38598.999729595052</v>
      </c>
    </row>
    <row r="161" spans="1:50" x14ac:dyDescent="0.25">
      <c r="A161" s="7">
        <v>154</v>
      </c>
      <c r="B161" s="63" t="s">
        <v>120</v>
      </c>
      <c r="C161" s="163">
        <v>134</v>
      </c>
      <c r="D161" s="91">
        <v>0.2</v>
      </c>
      <c r="E161" s="91" t="s">
        <v>368</v>
      </c>
      <c r="F161" s="74">
        <v>37099</v>
      </c>
      <c r="G161" s="74">
        <v>39479</v>
      </c>
      <c r="H161" s="94" t="s">
        <v>491</v>
      </c>
      <c r="I161" s="70">
        <f t="shared" si="73"/>
        <v>739353.59999999986</v>
      </c>
      <c r="J161" s="18">
        <f t="shared" si="74"/>
        <v>141305.26003200002</v>
      </c>
      <c r="K161" s="19">
        <f t="shared" si="76"/>
        <v>0.19112000000000007</v>
      </c>
      <c r="L161" s="20">
        <f t="shared" si="75"/>
        <v>116589.05290879996</v>
      </c>
      <c r="M161" s="137">
        <v>14130.519999999997</v>
      </c>
      <c r="N161" s="130">
        <f t="shared" si="67"/>
        <v>102458.53290879997</v>
      </c>
      <c r="O161" s="21">
        <v>24766.239999999954</v>
      </c>
      <c r="P161" s="22">
        <v>4733.3237888000012</v>
      </c>
      <c r="Q161" s="23">
        <v>3633.9248830399943</v>
      </c>
      <c r="R161" s="21">
        <v>119917.67200000004</v>
      </c>
      <c r="S161" s="22">
        <v>22918.665472640001</v>
      </c>
      <c r="T161" s="23">
        <v>19383.242697680009</v>
      </c>
      <c r="U161" s="21">
        <v>115469.98399999998</v>
      </c>
      <c r="V161" s="22">
        <v>22068.623342080016</v>
      </c>
      <c r="W161" s="23">
        <v>18634.845000320005</v>
      </c>
      <c r="X161" s="21">
        <v>83402.999999999971</v>
      </c>
      <c r="Y161" s="22">
        <v>15939.981359999994</v>
      </c>
      <c r="Z161" s="23">
        <v>13381.061303200004</v>
      </c>
      <c r="AA161" s="21">
        <v>38753.296000000017</v>
      </c>
      <c r="AB161" s="22">
        <v>7406.5299315199964</v>
      </c>
      <c r="AC161" s="23">
        <v>6217.1760212800045</v>
      </c>
      <c r="AD161" s="21">
        <v>8223.3040000000001</v>
      </c>
      <c r="AE161" s="22">
        <v>1571.6378604800002</v>
      </c>
      <c r="AF161" s="23">
        <v>1243.5976054400003</v>
      </c>
      <c r="AG161" s="21">
        <v>9119.480000000005</v>
      </c>
      <c r="AH161" s="22">
        <v>1742.9150176000007</v>
      </c>
      <c r="AI161" s="23">
        <v>1403.3443246399993</v>
      </c>
      <c r="AJ161" s="21">
        <v>63194.112000000037</v>
      </c>
      <c r="AK161" s="22">
        <v>12077.658685439992</v>
      </c>
      <c r="AL161" s="23">
        <v>9974.2761194399845</v>
      </c>
      <c r="AM161" s="21">
        <v>21895.095999999969</v>
      </c>
      <c r="AN161" s="22">
        <v>4184.5907475200038</v>
      </c>
      <c r="AO161" s="23">
        <v>3449.6644428800005</v>
      </c>
      <c r="AP161" s="21">
        <v>21994.184000000001</v>
      </c>
      <c r="AQ161" s="22">
        <v>4203.5284460800003</v>
      </c>
      <c r="AR161" s="23">
        <v>3354.9552233599998</v>
      </c>
      <c r="AS161" s="21">
        <v>102076.7119999999</v>
      </c>
      <c r="AT161" s="22">
        <v>19508.901197440009</v>
      </c>
      <c r="AU161" s="23">
        <v>15438.195791199987</v>
      </c>
      <c r="AV161" s="21">
        <v>130540.52000000005</v>
      </c>
      <c r="AW161" s="22">
        <v>24948.90418240002</v>
      </c>
      <c r="AX161" s="23">
        <v>20474.769496319965</v>
      </c>
    </row>
    <row r="162" spans="1:50" x14ac:dyDescent="0.25">
      <c r="A162" s="16">
        <v>155</v>
      </c>
      <c r="B162" s="63" t="s">
        <v>121</v>
      </c>
      <c r="C162" s="163">
        <v>135</v>
      </c>
      <c r="D162" s="91">
        <v>0.39600000000000002</v>
      </c>
      <c r="E162" s="91" t="s">
        <v>368</v>
      </c>
      <c r="F162" s="74">
        <v>37244</v>
      </c>
      <c r="G162" s="74">
        <v>39448</v>
      </c>
      <c r="H162" s="94" t="s">
        <v>492</v>
      </c>
      <c r="I162" s="70">
        <f t="shared" si="73"/>
        <v>479536.34080000012</v>
      </c>
      <c r="J162" s="18">
        <f t="shared" si="74"/>
        <v>86235.020166064045</v>
      </c>
      <c r="K162" s="19">
        <f t="shared" si="76"/>
        <v>0.17983000000000005</v>
      </c>
      <c r="L162" s="20">
        <f t="shared" si="75"/>
        <v>70513.343389168032</v>
      </c>
      <c r="M162" s="137">
        <v>8623.5199999999986</v>
      </c>
      <c r="N162" s="130">
        <f t="shared" si="67"/>
        <v>61889.823389168036</v>
      </c>
      <c r="O162" s="21">
        <v>23549.772799999995</v>
      </c>
      <c r="P162" s="22">
        <v>4234.9556426240015</v>
      </c>
      <c r="Q162" s="23">
        <v>3369.2439735679986</v>
      </c>
      <c r="R162" s="21">
        <v>131744.83200000008</v>
      </c>
      <c r="S162" s="22">
        <v>23691.673138560051</v>
      </c>
      <c r="T162" s="23">
        <v>19766.486326368013</v>
      </c>
      <c r="U162" s="21">
        <v>55204.744000000006</v>
      </c>
      <c r="V162" s="22">
        <v>9927.469113520001</v>
      </c>
      <c r="W162" s="23">
        <v>8299.4999470879902</v>
      </c>
      <c r="X162" s="21">
        <v>45716.11039999991</v>
      </c>
      <c r="Y162" s="22">
        <v>8221.1281332319977</v>
      </c>
      <c r="Z162" s="23">
        <v>6782.499501311996</v>
      </c>
      <c r="AA162" s="21">
        <v>60487.604799999979</v>
      </c>
      <c r="AB162" s="22">
        <v>10877.485971184005</v>
      </c>
      <c r="AC162" s="23">
        <v>8930.9111822399991</v>
      </c>
      <c r="AD162" s="21">
        <v>3043.1279999999997</v>
      </c>
      <c r="AE162" s="22">
        <v>547.24570824000011</v>
      </c>
      <c r="AF162" s="23">
        <v>407.45322230399995</v>
      </c>
      <c r="AG162" s="21">
        <v>2955.3632000000002</v>
      </c>
      <c r="AH162" s="22">
        <v>531.46296425599996</v>
      </c>
      <c r="AI162" s="23">
        <v>429.47602145599996</v>
      </c>
      <c r="AJ162" s="21">
        <v>14168.358399999994</v>
      </c>
      <c r="AK162" s="22">
        <v>2547.8958910720016</v>
      </c>
      <c r="AL162" s="23">
        <v>2044.9134795519999</v>
      </c>
      <c r="AM162" s="21">
        <v>1576.9791999999998</v>
      </c>
      <c r="AN162" s="22">
        <v>283.58816953600001</v>
      </c>
      <c r="AO162" s="23">
        <v>229.10779595200003</v>
      </c>
      <c r="AP162" s="21">
        <v>7262.8991999999998</v>
      </c>
      <c r="AQ162" s="22">
        <v>1306.0871631359998</v>
      </c>
      <c r="AR162" s="23">
        <v>1011.443186736</v>
      </c>
      <c r="AS162" s="21">
        <v>66575.331200000088</v>
      </c>
      <c r="AT162" s="22">
        <v>11972.241809695988</v>
      </c>
      <c r="AU162" s="23">
        <v>9385.8233247360058</v>
      </c>
      <c r="AV162" s="21">
        <v>67251.217600000062</v>
      </c>
      <c r="AW162" s="22">
        <v>12093.786461007996</v>
      </c>
      <c r="AX162" s="23">
        <v>9856.485427856016</v>
      </c>
    </row>
    <row r="163" spans="1:50" x14ac:dyDescent="0.25">
      <c r="A163" s="7">
        <v>156</v>
      </c>
      <c r="B163" s="63" t="s">
        <v>122</v>
      </c>
      <c r="C163" s="163">
        <v>136</v>
      </c>
      <c r="D163" s="91">
        <v>9.7000000000000003E-2</v>
      </c>
      <c r="E163" s="91" t="s">
        <v>368</v>
      </c>
      <c r="F163" s="74">
        <v>36985</v>
      </c>
      <c r="G163" s="74">
        <v>39569</v>
      </c>
      <c r="H163" s="94" t="s">
        <v>493</v>
      </c>
      <c r="I163" s="70">
        <f t="shared" si="73"/>
        <v>172161.94999999992</v>
      </c>
      <c r="J163" s="18">
        <f t="shared" si="74"/>
        <v>33697.258473499998</v>
      </c>
      <c r="K163" s="19">
        <f t="shared" si="76"/>
        <v>0.19573000000000007</v>
      </c>
      <c r="L163" s="20">
        <f t="shared" si="75"/>
        <v>27788.688250749998</v>
      </c>
      <c r="M163" s="137">
        <v>3369.74</v>
      </c>
      <c r="N163" s="130">
        <f t="shared" si="67"/>
        <v>24418.94825075</v>
      </c>
      <c r="O163" s="21">
        <v>12104.825000000001</v>
      </c>
      <c r="P163" s="22">
        <v>2369.2773972499999</v>
      </c>
      <c r="Q163" s="23">
        <v>1846.2020435000015</v>
      </c>
      <c r="R163" s="21">
        <v>38883.375</v>
      </c>
      <c r="S163" s="22">
        <v>7610.6429887499899</v>
      </c>
      <c r="T163" s="23">
        <v>6454.6419129999931</v>
      </c>
      <c r="U163" s="21">
        <v>12977.400000000009</v>
      </c>
      <c r="V163" s="22">
        <v>2540.066502000001</v>
      </c>
      <c r="W163" s="23">
        <v>2156.0676002499999</v>
      </c>
      <c r="X163" s="21">
        <v>4799.4249999999993</v>
      </c>
      <c r="Y163" s="22">
        <v>939.39145524999958</v>
      </c>
      <c r="Z163" s="23">
        <v>789.02804574999993</v>
      </c>
      <c r="AA163" s="21">
        <v>8363.8499999999967</v>
      </c>
      <c r="AB163" s="22">
        <v>1637.0563604999991</v>
      </c>
      <c r="AC163" s="23">
        <v>1352.9992915000003</v>
      </c>
      <c r="AD163" s="21">
        <v>486.32500000000005</v>
      </c>
      <c r="AE163" s="22">
        <v>95.188392249999978</v>
      </c>
      <c r="AF163" s="23">
        <v>77.460973750000022</v>
      </c>
      <c r="AG163" s="21">
        <v>997.24999999999977</v>
      </c>
      <c r="AH163" s="22">
        <v>195.19174249999998</v>
      </c>
      <c r="AI163" s="23">
        <v>160.82823475000004</v>
      </c>
      <c r="AJ163" s="21">
        <v>13728.674999999994</v>
      </c>
      <c r="AK163" s="22">
        <v>2687.1135577499999</v>
      </c>
      <c r="AL163" s="23">
        <v>2228.3389164999985</v>
      </c>
      <c r="AM163" s="21">
        <v>4941.3999999999996</v>
      </c>
      <c r="AN163" s="22">
        <v>967.18022199999996</v>
      </c>
      <c r="AO163" s="23">
        <v>796.35570575000031</v>
      </c>
      <c r="AP163" s="21">
        <v>2992.7749999999996</v>
      </c>
      <c r="AQ163" s="22">
        <v>585.77585075000002</v>
      </c>
      <c r="AR163" s="23">
        <v>472.00323474999993</v>
      </c>
      <c r="AS163" s="21">
        <v>29722.075000000015</v>
      </c>
      <c r="AT163" s="22">
        <v>5817.5017397500014</v>
      </c>
      <c r="AU163" s="23">
        <v>4647.9581337500003</v>
      </c>
      <c r="AV163" s="21">
        <v>42164.574999999946</v>
      </c>
      <c r="AW163" s="22">
        <v>8252.8722647500035</v>
      </c>
      <c r="AX163" s="23">
        <v>6806.8041575000025</v>
      </c>
    </row>
    <row r="164" spans="1:50" x14ac:dyDescent="0.25">
      <c r="A164" s="7">
        <v>157</v>
      </c>
      <c r="B164" s="63" t="s">
        <v>123</v>
      </c>
      <c r="C164" s="163">
        <v>143</v>
      </c>
      <c r="D164" s="91">
        <v>0.39</v>
      </c>
      <c r="E164" s="91" t="s">
        <v>368</v>
      </c>
      <c r="F164" s="74">
        <v>36196</v>
      </c>
      <c r="G164" s="74">
        <v>39417</v>
      </c>
      <c r="H164" s="94" t="s">
        <v>494</v>
      </c>
      <c r="I164" s="70">
        <f t="shared" si="73"/>
        <v>1021434.2726399997</v>
      </c>
      <c r="J164" s="18">
        <f t="shared" si="74"/>
        <v>183684.52524885119</v>
      </c>
      <c r="K164" s="19">
        <f t="shared" si="76"/>
        <v>0.17983000000000005</v>
      </c>
      <c r="L164" s="20">
        <f t="shared" si="75"/>
        <v>149570.16990735359</v>
      </c>
      <c r="M164" s="137">
        <v>18368.469999999998</v>
      </c>
      <c r="N164" s="130">
        <f t="shared" si="67"/>
        <v>131201.69990735358</v>
      </c>
      <c r="O164" s="21">
        <v>45353.858880000007</v>
      </c>
      <c r="P164" s="22">
        <v>8155.9844423903987</v>
      </c>
      <c r="Q164" s="23">
        <v>6176.4105540960045</v>
      </c>
      <c r="R164" s="21">
        <v>150986.73119999989</v>
      </c>
      <c r="S164" s="22">
        <v>27151.943871695996</v>
      </c>
      <c r="T164" s="23">
        <v>22556.47076641921</v>
      </c>
      <c r="U164" s="21">
        <v>118113.37728</v>
      </c>
      <c r="V164" s="22">
        <v>21240.32863626238</v>
      </c>
      <c r="W164" s="23">
        <v>17704.214531385591</v>
      </c>
      <c r="X164" s="21">
        <v>196034.88096000001</v>
      </c>
      <c r="Y164" s="22">
        <v>35252.952643036828</v>
      </c>
      <c r="Z164" s="23">
        <v>29211.769393776005</v>
      </c>
      <c r="AA164" s="21">
        <v>80829.38112000002</v>
      </c>
      <c r="AB164" s="22">
        <v>14535.547606809609</v>
      </c>
      <c r="AC164" s="23">
        <v>12104.91367417919</v>
      </c>
      <c r="AD164" s="21">
        <v>23103.296639999971</v>
      </c>
      <c r="AE164" s="22">
        <v>4154.6658347712</v>
      </c>
      <c r="AF164" s="23">
        <v>3198.8552439936011</v>
      </c>
      <c r="AG164" s="21">
        <v>51071.489279999987</v>
      </c>
      <c r="AH164" s="22">
        <v>9184.1859172223994</v>
      </c>
      <c r="AI164" s="23">
        <v>7296.2770255775968</v>
      </c>
      <c r="AJ164" s="21">
        <v>67318.864319999993</v>
      </c>
      <c r="AK164" s="22">
        <v>12105.951370665594</v>
      </c>
      <c r="AL164" s="23">
        <v>9832.1598367296156</v>
      </c>
      <c r="AM164" s="21">
        <v>46478.610239999987</v>
      </c>
      <c r="AN164" s="22">
        <v>8358.2484794592037</v>
      </c>
      <c r="AO164" s="23">
        <v>6776.3031969792037</v>
      </c>
      <c r="AP164" s="21">
        <v>47784.732479999955</v>
      </c>
      <c r="AQ164" s="22">
        <v>8593.1284418783944</v>
      </c>
      <c r="AR164" s="23">
        <v>6732.9443059967998</v>
      </c>
      <c r="AS164" s="21">
        <v>73322.878079999937</v>
      </c>
      <c r="AT164" s="22">
        <v>13185.653165126399</v>
      </c>
      <c r="AU164" s="23">
        <v>10186.388469955193</v>
      </c>
      <c r="AV164" s="21">
        <v>121036.17216000009</v>
      </c>
      <c r="AW164" s="22">
        <v>21765.934839532787</v>
      </c>
      <c r="AX164" s="23">
        <v>17793.462908265592</v>
      </c>
    </row>
    <row r="165" spans="1:50" x14ac:dyDescent="0.25">
      <c r="A165" s="7">
        <v>158</v>
      </c>
      <c r="B165" s="63" t="s">
        <v>124</v>
      </c>
      <c r="C165" s="163">
        <v>145</v>
      </c>
      <c r="D165" s="91">
        <v>7.4999999999999997E-2</v>
      </c>
      <c r="E165" s="91" t="s">
        <v>368</v>
      </c>
      <c r="F165" s="74">
        <v>37026</v>
      </c>
      <c r="G165" s="74">
        <v>39934</v>
      </c>
      <c r="H165" s="94" t="s">
        <v>495</v>
      </c>
      <c r="I165" s="70">
        <f t="shared" si="73"/>
        <v>195000.00640000004</v>
      </c>
      <c r="J165" s="18">
        <f t="shared" si="74"/>
        <v>38446.201261824041</v>
      </c>
      <c r="K165" s="19">
        <f t="shared" si="76"/>
        <v>0.19716000000000017</v>
      </c>
      <c r="L165" s="20">
        <f t="shared" si="75"/>
        <v>31876.521246884011</v>
      </c>
      <c r="M165" s="137">
        <v>3844.62</v>
      </c>
      <c r="N165" s="130">
        <f t="shared" si="67"/>
        <v>28031.901246884012</v>
      </c>
      <c r="O165" s="21">
        <v>7374.598799999997</v>
      </c>
      <c r="P165" s="22">
        <v>1453.9758994080003</v>
      </c>
      <c r="Q165" s="23">
        <v>1166.5761174079998</v>
      </c>
      <c r="R165" s="21">
        <v>31718.570399999964</v>
      </c>
      <c r="S165" s="22">
        <v>6253.6333400640015</v>
      </c>
      <c r="T165" s="23">
        <v>5303.0441552999991</v>
      </c>
      <c r="U165" s="21">
        <v>26720.316799999997</v>
      </c>
      <c r="V165" s="22">
        <v>5268.1776602880045</v>
      </c>
      <c r="W165" s="23">
        <v>4482.1367288439988</v>
      </c>
      <c r="X165" s="21">
        <v>28873.944400000008</v>
      </c>
      <c r="Y165" s="22">
        <v>5692.7868779040055</v>
      </c>
      <c r="Z165" s="23">
        <v>4804.3983364359992</v>
      </c>
      <c r="AA165" s="21">
        <v>7018.29</v>
      </c>
      <c r="AB165" s="22">
        <v>1383.7260564000001</v>
      </c>
      <c r="AC165" s="23">
        <v>1174.4898099720003</v>
      </c>
      <c r="AD165" s="21">
        <v>810.17960000000005</v>
      </c>
      <c r="AE165" s="22">
        <v>159.73500993600001</v>
      </c>
      <c r="AF165" s="23">
        <v>115.19074441999996</v>
      </c>
      <c r="AG165" s="21">
        <v>1502.8348000000003</v>
      </c>
      <c r="AH165" s="22">
        <v>296.29890916800002</v>
      </c>
      <c r="AI165" s="23">
        <v>243.92059915199997</v>
      </c>
      <c r="AJ165" s="21">
        <v>23554.654399999956</v>
      </c>
      <c r="AK165" s="22">
        <v>4644.0356615040073</v>
      </c>
      <c r="AL165" s="23">
        <v>3830.3841678320009</v>
      </c>
      <c r="AM165" s="21">
        <v>2737.6763999999998</v>
      </c>
      <c r="AN165" s="22">
        <v>539.76027902400028</v>
      </c>
      <c r="AO165" s="23">
        <v>449.32719760399993</v>
      </c>
      <c r="AP165" s="21">
        <v>7634.4372000000039</v>
      </c>
      <c r="AQ165" s="22">
        <v>1505.2056383520007</v>
      </c>
      <c r="AR165" s="23">
        <v>1212.3341010840002</v>
      </c>
      <c r="AS165" s="21">
        <v>29381.72360000003</v>
      </c>
      <c r="AT165" s="22">
        <v>5792.9006249759996</v>
      </c>
      <c r="AU165" s="23">
        <v>4622.5367256159961</v>
      </c>
      <c r="AV165" s="21">
        <v>27672.780000000079</v>
      </c>
      <c r="AW165" s="22">
        <v>5455.9653048000246</v>
      </c>
      <c r="AX165" s="23">
        <v>4472.1825632160144</v>
      </c>
    </row>
    <row r="166" spans="1:50" x14ac:dyDescent="0.25">
      <c r="A166" s="16">
        <v>159</v>
      </c>
      <c r="B166" s="63" t="s">
        <v>664</v>
      </c>
      <c r="C166" s="163">
        <v>147</v>
      </c>
      <c r="D166" s="91">
        <v>0.19</v>
      </c>
      <c r="E166" s="91" t="s">
        <v>368</v>
      </c>
      <c r="F166" s="74">
        <v>41064</v>
      </c>
      <c r="G166" s="74">
        <v>41064</v>
      </c>
      <c r="H166" s="94" t="s">
        <v>496</v>
      </c>
      <c r="I166" s="70">
        <f t="shared" si="73"/>
        <v>177603.74999999997</v>
      </c>
      <c r="J166" s="18">
        <f t="shared" si="74"/>
        <v>33943.628699999994</v>
      </c>
      <c r="K166" s="19">
        <f t="shared" si="76"/>
        <v>0.19111999999999998</v>
      </c>
      <c r="L166" s="20">
        <f t="shared" si="75"/>
        <v>27979.977179699999</v>
      </c>
      <c r="M166" s="137">
        <v>3394.37</v>
      </c>
      <c r="N166" s="130">
        <f t="shared" si="67"/>
        <v>24585.6071797</v>
      </c>
      <c r="O166" s="21">
        <v>4674.5580000000045</v>
      </c>
      <c r="P166" s="22">
        <v>893.40152496000042</v>
      </c>
      <c r="Q166" s="23">
        <v>707.60450249999985</v>
      </c>
      <c r="R166" s="21">
        <v>31577.304000000004</v>
      </c>
      <c r="S166" s="22">
        <v>6035.0543404799992</v>
      </c>
      <c r="T166" s="23">
        <v>5103.9179721599958</v>
      </c>
      <c r="U166" s="21">
        <v>23063.855999999978</v>
      </c>
      <c r="V166" s="22">
        <v>4407.9641587200003</v>
      </c>
      <c r="W166" s="23">
        <v>3722.7579550800019</v>
      </c>
      <c r="X166" s="21">
        <v>21577.752000000033</v>
      </c>
      <c r="Y166" s="22">
        <v>4123.9399622400006</v>
      </c>
      <c r="Z166" s="23">
        <v>3450.1974010800027</v>
      </c>
      <c r="AA166" s="21">
        <v>13548.455999999993</v>
      </c>
      <c r="AB166" s="22">
        <v>2589.3809107200004</v>
      </c>
      <c r="AC166" s="23">
        <v>2155.5473004000009</v>
      </c>
      <c r="AD166" s="21">
        <v>3410.3219999999992</v>
      </c>
      <c r="AE166" s="22">
        <v>651.78074063999998</v>
      </c>
      <c r="AF166" s="23">
        <v>500.42236068</v>
      </c>
      <c r="AG166" s="21">
        <v>1072.566</v>
      </c>
      <c r="AH166" s="22">
        <v>204.98881392000001</v>
      </c>
      <c r="AI166" s="23">
        <v>156.93855714000003</v>
      </c>
      <c r="AJ166" s="21">
        <v>9491.525999999998</v>
      </c>
      <c r="AK166" s="22">
        <v>1814.0204491199984</v>
      </c>
      <c r="AL166" s="23">
        <v>1490.5641502199994</v>
      </c>
      <c r="AM166" s="21">
        <v>1561.2239999999997</v>
      </c>
      <c r="AN166" s="22">
        <v>298.38113087999989</v>
      </c>
      <c r="AO166" s="23">
        <v>246.25749390000016</v>
      </c>
      <c r="AP166" s="21">
        <v>6194.2199999999975</v>
      </c>
      <c r="AQ166" s="22">
        <v>1183.8393264000006</v>
      </c>
      <c r="AR166" s="23">
        <v>943.03614833999995</v>
      </c>
      <c r="AS166" s="21">
        <v>30166.535999999938</v>
      </c>
      <c r="AT166" s="22">
        <v>5765.4283603199992</v>
      </c>
      <c r="AU166" s="23">
        <v>4600.4868929999984</v>
      </c>
      <c r="AV166" s="21">
        <v>31265.430000000029</v>
      </c>
      <c r="AW166" s="22">
        <v>5975.4489815999978</v>
      </c>
      <c r="AX166" s="23">
        <v>4902.2464451999977</v>
      </c>
    </row>
    <row r="167" spans="1:50" x14ac:dyDescent="0.25">
      <c r="A167" s="7">
        <v>160</v>
      </c>
      <c r="B167" s="63" t="s">
        <v>125</v>
      </c>
      <c r="C167" s="163">
        <v>371</v>
      </c>
      <c r="D167" s="79">
        <v>0.11</v>
      </c>
      <c r="E167" s="79" t="s">
        <v>368</v>
      </c>
      <c r="F167" s="81">
        <v>41670</v>
      </c>
      <c r="G167" s="81">
        <v>41670</v>
      </c>
      <c r="H167" s="96" t="s">
        <v>626</v>
      </c>
      <c r="I167" s="70">
        <f t="shared" si="73"/>
        <v>204123.90119999991</v>
      </c>
      <c r="J167" s="18">
        <f t="shared" si="74"/>
        <v>39953.171181875987</v>
      </c>
      <c r="K167" s="19">
        <f t="shared" si="76"/>
        <v>0.19573000000000002</v>
      </c>
      <c r="L167" s="20">
        <f t="shared" si="75"/>
        <v>33201.120013476</v>
      </c>
      <c r="M167" s="137">
        <v>3995.3199999999997</v>
      </c>
      <c r="N167" s="130">
        <f t="shared" si="67"/>
        <v>29205.800013476</v>
      </c>
      <c r="O167" s="21">
        <v>10824.689999999995</v>
      </c>
      <c r="P167" s="22">
        <v>2118.7165737000014</v>
      </c>
      <c r="Q167" s="23">
        <v>1723.2256114679994</v>
      </c>
      <c r="R167" s="21">
        <v>50717.423399999963</v>
      </c>
      <c r="S167" s="22">
        <v>9926.9212820819957</v>
      </c>
      <c r="T167" s="23">
        <v>8387.0140005060093</v>
      </c>
      <c r="U167" s="21">
        <v>28107.496800000015</v>
      </c>
      <c r="V167" s="22">
        <v>5501.4803486639958</v>
      </c>
      <c r="W167" s="23">
        <v>4666.4262727620016</v>
      </c>
      <c r="X167" s="21">
        <v>25812.841800000002</v>
      </c>
      <c r="Y167" s="22">
        <v>5052.3475255140011</v>
      </c>
      <c r="Z167" s="23">
        <v>4246.7506629660011</v>
      </c>
      <c r="AA167" s="21">
        <v>4171.7496000000001</v>
      </c>
      <c r="AB167" s="22">
        <v>816.53654920799977</v>
      </c>
      <c r="AC167" s="23">
        <v>681.59664743399992</v>
      </c>
      <c r="AD167" s="21">
        <v>84.985799999999998</v>
      </c>
      <c r="AE167" s="22">
        <v>16.634270634000003</v>
      </c>
      <c r="AF167" s="23">
        <v>13.756636644</v>
      </c>
      <c r="AG167" s="21">
        <v>287.1456</v>
      </c>
      <c r="AH167" s="22">
        <v>56.203008287999999</v>
      </c>
      <c r="AI167" s="23">
        <v>43.855083239999999</v>
      </c>
      <c r="AJ167" s="21">
        <v>15846.789600000009</v>
      </c>
      <c r="AK167" s="22">
        <v>3101.6921284079981</v>
      </c>
      <c r="AL167" s="23">
        <v>2538.235563780001</v>
      </c>
      <c r="AM167" s="21">
        <v>842.00760000000002</v>
      </c>
      <c r="AN167" s="22">
        <v>164.80614754800001</v>
      </c>
      <c r="AO167" s="23">
        <v>134.40530143199999</v>
      </c>
      <c r="AP167" s="21">
        <v>4793.6615999999976</v>
      </c>
      <c r="AQ167" s="22">
        <v>938.26338496799997</v>
      </c>
      <c r="AR167" s="23">
        <v>755.3893397760005</v>
      </c>
      <c r="AS167" s="21">
        <v>29499.590999999993</v>
      </c>
      <c r="AT167" s="22">
        <v>5773.9549464299971</v>
      </c>
      <c r="AU167" s="23">
        <v>4630.2649838339976</v>
      </c>
      <c r="AV167" s="21">
        <v>33135.518399999957</v>
      </c>
      <c r="AW167" s="22">
        <v>6485.6150164319997</v>
      </c>
      <c r="AX167" s="23">
        <v>5380.199909633995</v>
      </c>
    </row>
    <row r="168" spans="1:50" x14ac:dyDescent="0.25">
      <c r="A168" s="7">
        <v>161</v>
      </c>
      <c r="B168" s="63" t="s">
        <v>126</v>
      </c>
      <c r="C168" s="163">
        <v>148</v>
      </c>
      <c r="D168" s="91">
        <v>0.2</v>
      </c>
      <c r="E168" s="91" t="s">
        <v>368</v>
      </c>
      <c r="F168" s="74">
        <v>37001</v>
      </c>
      <c r="G168" s="74">
        <v>39448</v>
      </c>
      <c r="H168" s="94" t="s">
        <v>497</v>
      </c>
      <c r="I168" s="70">
        <f t="shared" si="73"/>
        <v>99921.832166399952</v>
      </c>
      <c r="J168" s="18">
        <f t="shared" si="74"/>
        <v>19097.060563642372</v>
      </c>
      <c r="K168" s="19">
        <f t="shared" si="76"/>
        <v>0.19112000000000012</v>
      </c>
      <c r="L168" s="20">
        <f t="shared" si="75"/>
        <v>16036.100974386814</v>
      </c>
      <c r="M168" s="137">
        <v>1909.7000000000003</v>
      </c>
      <c r="N168" s="130">
        <f t="shared" si="67"/>
        <v>14126.400974386814</v>
      </c>
      <c r="O168" s="21">
        <v>0</v>
      </c>
      <c r="P168" s="22">
        <v>0</v>
      </c>
      <c r="Q168" s="23">
        <v>0</v>
      </c>
      <c r="R168" s="21">
        <v>13920.978457600004</v>
      </c>
      <c r="S168" s="22">
        <v>2660.5774028165115</v>
      </c>
      <c r="T168" s="23">
        <v>2297.5288603987201</v>
      </c>
      <c r="U168" s="21">
        <v>0</v>
      </c>
      <c r="V168" s="22">
        <v>0</v>
      </c>
      <c r="W168" s="23">
        <v>0</v>
      </c>
      <c r="X168" s="21">
        <v>384.40345600000001</v>
      </c>
      <c r="Y168" s="22">
        <v>73.467188510720007</v>
      </c>
      <c r="Z168" s="23">
        <v>62.419985226495996</v>
      </c>
      <c r="AA168" s="21">
        <v>47573.792639999971</v>
      </c>
      <c r="AB168" s="22">
        <v>9092.3032493568062</v>
      </c>
      <c r="AC168" s="23">
        <v>7671.9993381305549</v>
      </c>
      <c r="AD168" s="21">
        <v>0</v>
      </c>
      <c r="AE168" s="22">
        <v>0</v>
      </c>
      <c r="AF168" s="23">
        <v>0</v>
      </c>
      <c r="AG168" s="21">
        <v>0</v>
      </c>
      <c r="AH168" s="22">
        <v>0</v>
      </c>
      <c r="AI168" s="23">
        <v>0</v>
      </c>
      <c r="AJ168" s="21">
        <v>0</v>
      </c>
      <c r="AK168" s="22">
        <v>0</v>
      </c>
      <c r="AL168" s="23">
        <v>0</v>
      </c>
      <c r="AM168" s="21">
        <v>0</v>
      </c>
      <c r="AN168" s="22">
        <v>0</v>
      </c>
      <c r="AO168" s="23">
        <v>0</v>
      </c>
      <c r="AP168" s="21">
        <v>0</v>
      </c>
      <c r="AQ168" s="22">
        <v>0</v>
      </c>
      <c r="AR168" s="23">
        <v>0</v>
      </c>
      <c r="AS168" s="21">
        <v>3829.4617088</v>
      </c>
      <c r="AT168" s="22">
        <v>731.88672178585603</v>
      </c>
      <c r="AU168" s="23">
        <v>570.69743188108794</v>
      </c>
      <c r="AV168" s="21">
        <v>34213.195903999986</v>
      </c>
      <c r="AW168" s="22">
        <v>6538.8260011724797</v>
      </c>
      <c r="AX168" s="23">
        <v>5433.4553587499558</v>
      </c>
    </row>
    <row r="169" spans="1:50" x14ac:dyDescent="0.25">
      <c r="A169" s="7">
        <v>162</v>
      </c>
      <c r="B169" s="63" t="s">
        <v>127</v>
      </c>
      <c r="C169" s="163">
        <v>149</v>
      </c>
      <c r="D169" s="91">
        <v>0.15</v>
      </c>
      <c r="E169" s="91" t="s">
        <v>368</v>
      </c>
      <c r="F169" s="74">
        <v>35422</v>
      </c>
      <c r="G169" s="74">
        <v>39417</v>
      </c>
      <c r="H169" s="94" t="s">
        <v>498</v>
      </c>
      <c r="I169" s="70">
        <f t="shared" si="73"/>
        <v>445920.98439999996</v>
      </c>
      <c r="J169" s="18">
        <f t="shared" si="74"/>
        <v>87280.114276611974</v>
      </c>
      <c r="K169" s="19">
        <f t="shared" si="76"/>
        <v>0.19572999999999996</v>
      </c>
      <c r="L169" s="20">
        <f t="shared" si="75"/>
        <v>72391.029033256011</v>
      </c>
      <c r="M169" s="137">
        <v>8728.0299999999988</v>
      </c>
      <c r="N169" s="130">
        <f t="shared" si="67"/>
        <v>63662.999033256012</v>
      </c>
      <c r="O169" s="21">
        <v>21165.878400000012</v>
      </c>
      <c r="P169" s="22">
        <v>4142.7973792319999</v>
      </c>
      <c r="Q169" s="23">
        <v>3206.3518485839973</v>
      </c>
      <c r="R169" s="21">
        <v>49716.424799999993</v>
      </c>
      <c r="S169" s="22">
        <v>9730.9958261039937</v>
      </c>
      <c r="T169" s="23">
        <v>8305.17460828</v>
      </c>
      <c r="U169" s="21">
        <v>68245.470400000064</v>
      </c>
      <c r="V169" s="22">
        <v>13357.685921392012</v>
      </c>
      <c r="W169" s="23">
        <v>11317.574154164</v>
      </c>
      <c r="X169" s="21">
        <v>67557.815199999925</v>
      </c>
      <c r="Y169" s="22">
        <v>13223.091169095998</v>
      </c>
      <c r="Z169" s="23">
        <v>11154.829167316009</v>
      </c>
      <c r="AA169" s="21">
        <v>29641.767599999985</v>
      </c>
      <c r="AB169" s="22">
        <v>5801.7831723480003</v>
      </c>
      <c r="AC169" s="23">
        <v>4906.6116772640034</v>
      </c>
      <c r="AD169" s="21">
        <v>15303.491599999979</v>
      </c>
      <c r="AE169" s="22">
        <v>2995.3524108679935</v>
      </c>
      <c r="AF169" s="23">
        <v>2344.9098560959956</v>
      </c>
      <c r="AG169" s="21">
        <v>17713.185200000004</v>
      </c>
      <c r="AH169" s="22">
        <v>3467.0017391959996</v>
      </c>
      <c r="AI169" s="23">
        <v>2816.6086845479986</v>
      </c>
      <c r="AJ169" s="21">
        <v>36265.669600000008</v>
      </c>
      <c r="AK169" s="22">
        <v>7098.2795108079954</v>
      </c>
      <c r="AL169" s="23">
        <v>5894.5528260600022</v>
      </c>
      <c r="AM169" s="21">
        <v>18115.136799999997</v>
      </c>
      <c r="AN169" s="22">
        <v>3545.6757258640037</v>
      </c>
      <c r="AO169" s="23">
        <v>2931.8148068640003</v>
      </c>
      <c r="AP169" s="21">
        <v>16010.466000000015</v>
      </c>
      <c r="AQ169" s="22">
        <v>3133.7285101799962</v>
      </c>
      <c r="AR169" s="23">
        <v>2520.7021526919984</v>
      </c>
      <c r="AS169" s="21">
        <v>37947.537999999986</v>
      </c>
      <c r="AT169" s="22">
        <v>7427.4716127400015</v>
      </c>
      <c r="AU169" s="23">
        <v>5936.669191231993</v>
      </c>
      <c r="AV169" s="21">
        <v>68238.140800000023</v>
      </c>
      <c r="AW169" s="22">
        <v>13356.251298783978</v>
      </c>
      <c r="AX169" s="23">
        <v>11055.230060156004</v>
      </c>
    </row>
    <row r="170" spans="1:50" x14ac:dyDescent="0.25">
      <c r="A170" s="16">
        <v>163</v>
      </c>
      <c r="B170" s="63" t="s">
        <v>665</v>
      </c>
      <c r="C170" s="163">
        <v>150</v>
      </c>
      <c r="D170" s="91">
        <v>0.1</v>
      </c>
      <c r="E170" s="91" t="s">
        <v>368</v>
      </c>
      <c r="F170" s="74">
        <v>41121</v>
      </c>
      <c r="G170" s="74">
        <v>41121</v>
      </c>
      <c r="H170" s="94" t="s">
        <v>499</v>
      </c>
      <c r="I170" s="70">
        <f t="shared" si="73"/>
        <v>265746.27600000007</v>
      </c>
      <c r="J170" s="18">
        <f t="shared" si="74"/>
        <v>52014.518601480013</v>
      </c>
      <c r="K170" s="19">
        <f t="shared" si="76"/>
        <v>0.19572999999999999</v>
      </c>
      <c r="L170" s="20">
        <f t="shared" si="75"/>
        <v>42867.79094240001</v>
      </c>
      <c r="M170" s="137">
        <v>5201.49</v>
      </c>
      <c r="N170" s="130">
        <f t="shared" si="67"/>
        <v>37666.300942400012</v>
      </c>
      <c r="O170" s="21">
        <v>14871.810000000009</v>
      </c>
      <c r="P170" s="22">
        <v>2910.8593713</v>
      </c>
      <c r="Q170" s="23">
        <v>2251.297639619997</v>
      </c>
      <c r="R170" s="21">
        <v>29474.511999999995</v>
      </c>
      <c r="S170" s="22">
        <v>5769.046233760002</v>
      </c>
      <c r="T170" s="23">
        <v>4885.8900553449985</v>
      </c>
      <c r="U170" s="21">
        <v>32344.830999999984</v>
      </c>
      <c r="V170" s="22">
        <v>6330.8537716300016</v>
      </c>
      <c r="W170" s="23">
        <v>5363.9130048850066</v>
      </c>
      <c r="X170" s="21">
        <v>32372.08200000002</v>
      </c>
      <c r="Y170" s="22">
        <v>6336.1876098600069</v>
      </c>
      <c r="Z170" s="23">
        <v>5339.7281586450054</v>
      </c>
      <c r="AA170" s="21">
        <v>23024.191000000006</v>
      </c>
      <c r="AB170" s="22">
        <v>4506.5249044300008</v>
      </c>
      <c r="AC170" s="23">
        <v>3783.4611498300014</v>
      </c>
      <c r="AD170" s="21">
        <v>11046.644499999999</v>
      </c>
      <c r="AE170" s="22">
        <v>2162.1597279849998</v>
      </c>
      <c r="AF170" s="23">
        <v>1713.4055583499992</v>
      </c>
      <c r="AG170" s="21">
        <v>16422.389500000008</v>
      </c>
      <c r="AH170" s="22">
        <v>3214.3542968350016</v>
      </c>
      <c r="AI170" s="23">
        <v>2618.0424168149984</v>
      </c>
      <c r="AJ170" s="21">
        <v>23471.420500000004</v>
      </c>
      <c r="AK170" s="22">
        <v>4594.0611344649933</v>
      </c>
      <c r="AL170" s="23">
        <v>3805.9919196150008</v>
      </c>
      <c r="AM170" s="21">
        <v>11869.245500000006</v>
      </c>
      <c r="AN170" s="22">
        <v>2323.1674217150021</v>
      </c>
      <c r="AO170" s="23">
        <v>1921.6582450200015</v>
      </c>
      <c r="AP170" s="21">
        <v>17160.222500000029</v>
      </c>
      <c r="AQ170" s="22">
        <v>3358.7703499250006</v>
      </c>
      <c r="AR170" s="23">
        <v>2697.729078265002</v>
      </c>
      <c r="AS170" s="21">
        <v>29129.310499999952</v>
      </c>
      <c r="AT170" s="22">
        <v>5701.4799441650002</v>
      </c>
      <c r="AU170" s="23">
        <v>4510.4073078050051</v>
      </c>
      <c r="AV170" s="21">
        <v>24559.617000000009</v>
      </c>
      <c r="AW170" s="22">
        <v>4807.0538354100045</v>
      </c>
      <c r="AX170" s="23">
        <v>3976.2664082049982</v>
      </c>
    </row>
    <row r="171" spans="1:50" x14ac:dyDescent="0.25">
      <c r="A171" s="7">
        <v>164</v>
      </c>
      <c r="B171" s="63" t="s">
        <v>128</v>
      </c>
      <c r="C171" s="163">
        <v>154</v>
      </c>
      <c r="D171" s="91">
        <v>0.63</v>
      </c>
      <c r="E171" s="91" t="s">
        <v>368</v>
      </c>
      <c r="F171" s="74">
        <v>34452</v>
      </c>
      <c r="G171" s="74">
        <v>39417</v>
      </c>
      <c r="H171" s="94" t="s">
        <v>500</v>
      </c>
      <c r="I171" s="70">
        <f t="shared" si="73"/>
        <v>1084930.6217119999</v>
      </c>
      <c r="J171" s="18">
        <f t="shared" si="74"/>
        <v>184926.42447081034</v>
      </c>
      <c r="K171" s="19">
        <f t="shared" si="76"/>
        <v>0.17044999999999996</v>
      </c>
      <c r="L171" s="20">
        <f t="shared" si="75"/>
        <v>148154.45530497565</v>
      </c>
      <c r="M171" s="138">
        <v>18492.660000000003</v>
      </c>
      <c r="N171" s="130">
        <f t="shared" si="67"/>
        <v>129661.79530497565</v>
      </c>
      <c r="O171" s="21">
        <v>47645.652384000023</v>
      </c>
      <c r="P171" s="22">
        <v>8121.2014488527966</v>
      </c>
      <c r="Q171" s="23">
        <v>5710.2492085333161</v>
      </c>
      <c r="R171" s="21">
        <v>149415.94681200004</v>
      </c>
      <c r="S171" s="22">
        <v>25467.94813410542</v>
      </c>
      <c r="T171" s="23">
        <v>20984.000067015477</v>
      </c>
      <c r="U171" s="21">
        <v>148852.95717599997</v>
      </c>
      <c r="V171" s="22">
        <v>25371.986550649166</v>
      </c>
      <c r="W171" s="23">
        <v>20953.840190029565</v>
      </c>
      <c r="X171" s="21">
        <v>145818.77903999985</v>
      </c>
      <c r="Y171" s="22">
        <v>24854.810887367981</v>
      </c>
      <c r="Z171" s="23">
        <v>20362.446919956234</v>
      </c>
      <c r="AA171" s="21">
        <v>76090.209999999992</v>
      </c>
      <c r="AB171" s="22">
        <v>12969.576294499997</v>
      </c>
      <c r="AC171" s="23">
        <v>10671.709189500001</v>
      </c>
      <c r="AD171" s="21">
        <v>19279.382699999995</v>
      </c>
      <c r="AE171" s="22">
        <v>3286.1707812150016</v>
      </c>
      <c r="AF171" s="23">
        <v>2604.2342797350007</v>
      </c>
      <c r="AG171" s="21">
        <v>53804.64100000004</v>
      </c>
      <c r="AH171" s="22">
        <v>9171.0010584500051</v>
      </c>
      <c r="AI171" s="23">
        <v>7286.4978395680018</v>
      </c>
      <c r="AJ171" s="21">
        <v>82148.091299999956</v>
      </c>
      <c r="AK171" s="22">
        <v>14002.142162084998</v>
      </c>
      <c r="AL171" s="23">
        <v>11224.709202372007</v>
      </c>
      <c r="AM171" s="21">
        <v>24863.105000000003</v>
      </c>
      <c r="AN171" s="22">
        <v>4237.9162472500002</v>
      </c>
      <c r="AO171" s="23">
        <v>3385.6578920609982</v>
      </c>
      <c r="AP171" s="21">
        <v>46000.973100000032</v>
      </c>
      <c r="AQ171" s="22">
        <v>7840.8658648949913</v>
      </c>
      <c r="AR171" s="23">
        <v>6034.4275169309994</v>
      </c>
      <c r="AS171" s="21">
        <v>131333.25439999989</v>
      </c>
      <c r="AT171" s="22">
        <v>22385.753212479969</v>
      </c>
      <c r="AU171" s="23">
        <v>17169.223696825018</v>
      </c>
      <c r="AV171" s="21">
        <v>159677.62880000018</v>
      </c>
      <c r="AW171" s="22">
        <v>27217.051828960019</v>
      </c>
      <c r="AX171" s="23">
        <v>21767.459302449006</v>
      </c>
    </row>
    <row r="172" spans="1:50" x14ac:dyDescent="0.25">
      <c r="A172" s="7">
        <v>165</v>
      </c>
      <c r="B172" s="63" t="s">
        <v>129</v>
      </c>
      <c r="C172" s="163">
        <v>355</v>
      </c>
      <c r="D172" s="91">
        <v>0.04</v>
      </c>
      <c r="E172" s="91" t="s">
        <v>368</v>
      </c>
      <c r="F172" s="74">
        <v>36143</v>
      </c>
      <c r="G172" s="74">
        <v>39448</v>
      </c>
      <c r="H172" s="94" t="s">
        <v>501</v>
      </c>
      <c r="I172" s="70">
        <f t="shared" si="73"/>
        <v>98160.106799999936</v>
      </c>
      <c r="J172" s="18">
        <f t="shared" si="74"/>
        <v>19353.246656687999</v>
      </c>
      <c r="K172" s="19">
        <f t="shared" si="76"/>
        <v>0.19716000000000011</v>
      </c>
      <c r="L172" s="20">
        <f t="shared" si="75"/>
        <v>16046.991819113999</v>
      </c>
      <c r="M172" s="138">
        <v>1935.3500000000001</v>
      </c>
      <c r="N172" s="130">
        <f t="shared" si="67"/>
        <v>14111.641819113998</v>
      </c>
      <c r="O172" s="21">
        <v>3787.6520999999957</v>
      </c>
      <c r="P172" s="22">
        <v>746.77348803599591</v>
      </c>
      <c r="Q172" s="23">
        <v>597.5433850830002</v>
      </c>
      <c r="R172" s="21">
        <v>22877.25059999997</v>
      </c>
      <c r="S172" s="22">
        <v>4510.4787282960024</v>
      </c>
      <c r="T172" s="23">
        <v>3822.9101503110005</v>
      </c>
      <c r="U172" s="21">
        <v>10991.316599999996</v>
      </c>
      <c r="V172" s="22">
        <v>2167.0479808560003</v>
      </c>
      <c r="W172" s="23">
        <v>1839.0556088009998</v>
      </c>
      <c r="X172" s="21">
        <v>8434.1615999999995</v>
      </c>
      <c r="Y172" s="22">
        <v>1662.879301056003</v>
      </c>
      <c r="Z172" s="23">
        <v>1397.1800253420004</v>
      </c>
      <c r="AA172" s="21">
        <v>9213.600000000004</v>
      </c>
      <c r="AB172" s="22">
        <v>1816.5533759999989</v>
      </c>
      <c r="AC172" s="23">
        <v>1512.2103624990004</v>
      </c>
      <c r="AD172" s="21">
        <v>2639.3750999999938</v>
      </c>
      <c r="AE172" s="22">
        <v>520.37919471600674</v>
      </c>
      <c r="AF172" s="23">
        <v>411.19412213999999</v>
      </c>
      <c r="AG172" s="21">
        <v>1443.7449000000015</v>
      </c>
      <c r="AH172" s="22">
        <v>284.64874448399848</v>
      </c>
      <c r="AI172" s="23">
        <v>234.9705742590001</v>
      </c>
      <c r="AJ172" s="21">
        <v>5578.927800000004</v>
      </c>
      <c r="AK172" s="22">
        <v>1099.9414050479927</v>
      </c>
      <c r="AL172" s="23">
        <v>910.08237481200047</v>
      </c>
      <c r="AM172" s="21">
        <v>1130.3967000000027</v>
      </c>
      <c r="AN172" s="22">
        <v>222.86901337199967</v>
      </c>
      <c r="AO172" s="23">
        <v>182.649816603</v>
      </c>
      <c r="AP172" s="21">
        <v>1592.4206999999908</v>
      </c>
      <c r="AQ172" s="22">
        <v>313.96166521200001</v>
      </c>
      <c r="AR172" s="23">
        <v>253.55188654199995</v>
      </c>
      <c r="AS172" s="21">
        <v>14858.703599999993</v>
      </c>
      <c r="AT172" s="22">
        <v>2929.5420017760016</v>
      </c>
      <c r="AU172" s="23">
        <v>2351.7420512100011</v>
      </c>
      <c r="AV172" s="21">
        <v>15612.557099999989</v>
      </c>
      <c r="AW172" s="22">
        <v>3078.1717578360003</v>
      </c>
      <c r="AX172" s="23">
        <v>2533.9014615119981</v>
      </c>
    </row>
    <row r="173" spans="1:50" x14ac:dyDescent="0.25">
      <c r="A173" s="7">
        <v>166</v>
      </c>
      <c r="B173" s="63" t="s">
        <v>130</v>
      </c>
      <c r="C173" s="163">
        <v>356</v>
      </c>
      <c r="D173" s="91">
        <v>0.03</v>
      </c>
      <c r="E173" s="91" t="s">
        <v>368</v>
      </c>
      <c r="F173" s="74">
        <v>36130</v>
      </c>
      <c r="G173" s="74">
        <v>39995</v>
      </c>
      <c r="H173" s="94" t="s">
        <v>502</v>
      </c>
      <c r="I173" s="70">
        <f t="shared" si="73"/>
        <v>99252.193199999994</v>
      </c>
      <c r="J173" s="18">
        <f t="shared" si="74"/>
        <v>19568.562411312003</v>
      </c>
      <c r="K173" s="19">
        <f t="shared" si="76"/>
        <v>0.19716000000000003</v>
      </c>
      <c r="L173" s="20">
        <f t="shared" si="75"/>
        <v>16201.448328128994</v>
      </c>
      <c r="M173" s="138">
        <v>1956.8700000000001</v>
      </c>
      <c r="N173" s="130">
        <f t="shared" si="67"/>
        <v>14244.578328128993</v>
      </c>
      <c r="O173" s="21">
        <v>3039.2192999999997</v>
      </c>
      <c r="P173" s="22">
        <v>599.21247718799998</v>
      </c>
      <c r="Q173" s="23">
        <v>466.50300113999981</v>
      </c>
      <c r="R173" s="21">
        <v>13775.656499999996</v>
      </c>
      <c r="S173" s="22">
        <v>2716.0084355400004</v>
      </c>
      <c r="T173" s="23">
        <v>2309.4344976629991</v>
      </c>
      <c r="U173" s="21">
        <v>15150.387300000004</v>
      </c>
      <c r="V173" s="22">
        <v>2987.0503600679999</v>
      </c>
      <c r="W173" s="23">
        <v>2535.2662068990003</v>
      </c>
      <c r="X173" s="21">
        <v>13742.237400000022</v>
      </c>
      <c r="Y173" s="22">
        <v>2709.4195257840001</v>
      </c>
      <c r="Z173" s="23">
        <v>2287.4163269729961</v>
      </c>
      <c r="AA173" s="21">
        <v>5814.3290999999999</v>
      </c>
      <c r="AB173" s="22">
        <v>1146.3531253560011</v>
      </c>
      <c r="AC173" s="23">
        <v>956.96795447700026</v>
      </c>
      <c r="AD173" s="21">
        <v>1320.9867000000002</v>
      </c>
      <c r="AE173" s="22">
        <v>260.44573777200003</v>
      </c>
      <c r="AF173" s="23">
        <v>201.70441558500005</v>
      </c>
      <c r="AG173" s="21">
        <v>3982.0572000000016</v>
      </c>
      <c r="AH173" s="22">
        <v>785.1023975520003</v>
      </c>
      <c r="AI173" s="23">
        <v>629.63258385300026</v>
      </c>
      <c r="AJ173" s="21">
        <v>8142.7071000000024</v>
      </c>
      <c r="AK173" s="22">
        <v>1605.4161318360027</v>
      </c>
      <c r="AL173" s="23">
        <v>1326.0759953160004</v>
      </c>
      <c r="AM173" s="21">
        <v>4914.7814999999964</v>
      </c>
      <c r="AN173" s="22">
        <v>968.99832054000024</v>
      </c>
      <c r="AO173" s="23">
        <v>799.71089194800027</v>
      </c>
      <c r="AP173" s="21">
        <v>5177.7915000000003</v>
      </c>
      <c r="AQ173" s="22">
        <v>1020.8533721399995</v>
      </c>
      <c r="AR173" s="23">
        <v>803.89932514500003</v>
      </c>
      <c r="AS173" s="21">
        <v>9926.0498999999982</v>
      </c>
      <c r="AT173" s="22">
        <v>1957.019998283999</v>
      </c>
      <c r="AU173" s="23">
        <v>1558.6453366589999</v>
      </c>
      <c r="AV173" s="21">
        <v>14265.989699999978</v>
      </c>
      <c r="AW173" s="22">
        <v>2812.6825292520011</v>
      </c>
      <c r="AX173" s="23">
        <v>2326.1917924709992</v>
      </c>
    </row>
    <row r="174" spans="1:50" x14ac:dyDescent="0.25">
      <c r="A174" s="16">
        <v>167</v>
      </c>
      <c r="B174" s="63" t="s">
        <v>131</v>
      </c>
      <c r="C174" s="163">
        <v>155</v>
      </c>
      <c r="D174" s="91">
        <v>0.06</v>
      </c>
      <c r="E174" s="91" t="s">
        <v>368</v>
      </c>
      <c r="F174" s="74">
        <v>36826</v>
      </c>
      <c r="G174" s="74">
        <v>39417</v>
      </c>
      <c r="H174" s="94" t="s">
        <v>503</v>
      </c>
      <c r="I174" s="70">
        <f t="shared" si="73"/>
        <v>248185.18560000003</v>
      </c>
      <c r="J174" s="18">
        <f t="shared" si="74"/>
        <v>48932.191192896025</v>
      </c>
      <c r="K174" s="19">
        <f t="shared" si="76"/>
        <v>0.19716000000000009</v>
      </c>
      <c r="L174" s="20">
        <f t="shared" si="75"/>
        <v>40537.013759202011</v>
      </c>
      <c r="M174" s="138">
        <v>4893.2299999999996</v>
      </c>
      <c r="N174" s="130">
        <f t="shared" si="67"/>
        <v>35643.783759202008</v>
      </c>
      <c r="O174" s="21">
        <v>10945.931399999994</v>
      </c>
      <c r="P174" s="22">
        <v>2158.0998348240009</v>
      </c>
      <c r="Q174" s="23">
        <v>1687.6929827759998</v>
      </c>
      <c r="R174" s="21">
        <v>34312.084799999997</v>
      </c>
      <c r="S174" s="22">
        <v>6764.9706391680074</v>
      </c>
      <c r="T174" s="23">
        <v>5738.580219395998</v>
      </c>
      <c r="U174" s="21">
        <v>34236.593700000012</v>
      </c>
      <c r="V174" s="22">
        <v>6750.0868138920032</v>
      </c>
      <c r="W174" s="23">
        <v>5729.9994100740014</v>
      </c>
      <c r="X174" s="21">
        <v>29546.878800000039</v>
      </c>
      <c r="Y174" s="22">
        <v>5825.4626242080076</v>
      </c>
      <c r="Z174" s="23">
        <v>4909.310663324999</v>
      </c>
      <c r="AA174" s="21">
        <v>14710.015499999989</v>
      </c>
      <c r="AB174" s="22">
        <v>2900.2266559800005</v>
      </c>
      <c r="AC174" s="23">
        <v>2450.723144912999</v>
      </c>
      <c r="AD174" s="21">
        <v>4087.4574000000007</v>
      </c>
      <c r="AE174" s="22">
        <v>805.8831009839995</v>
      </c>
      <c r="AF174" s="23">
        <v>625.75350564599944</v>
      </c>
      <c r="AG174" s="21">
        <v>9971.3358000000007</v>
      </c>
      <c r="AH174" s="22">
        <v>1965.9485663279986</v>
      </c>
      <c r="AI174" s="23">
        <v>1601.7044339460001</v>
      </c>
      <c r="AJ174" s="21">
        <v>21830.377799999998</v>
      </c>
      <c r="AK174" s="22">
        <v>4304.0772870480014</v>
      </c>
      <c r="AL174" s="23">
        <v>3557.5822823999983</v>
      </c>
      <c r="AM174" s="21">
        <v>7039.8957000000046</v>
      </c>
      <c r="AN174" s="22">
        <v>1387.9858362120008</v>
      </c>
      <c r="AO174" s="23">
        <v>1142.1939127589999</v>
      </c>
      <c r="AP174" s="21">
        <v>11885.447400000008</v>
      </c>
      <c r="AQ174" s="22">
        <v>2343.3348093840018</v>
      </c>
      <c r="AR174" s="23">
        <v>1885.5638018250017</v>
      </c>
      <c r="AS174" s="21">
        <v>29884.982099999997</v>
      </c>
      <c r="AT174" s="22">
        <v>5892.1230708360035</v>
      </c>
      <c r="AU174" s="23">
        <v>4705.5334606290053</v>
      </c>
      <c r="AV174" s="21">
        <v>39734.1852</v>
      </c>
      <c r="AW174" s="22">
        <v>7833.9919540320016</v>
      </c>
      <c r="AX174" s="23">
        <v>6502.3759415130062</v>
      </c>
    </row>
    <row r="175" spans="1:50" x14ac:dyDescent="0.25">
      <c r="A175" s="7">
        <v>168</v>
      </c>
      <c r="B175" s="63" t="s">
        <v>132</v>
      </c>
      <c r="C175" s="163">
        <v>156</v>
      </c>
      <c r="D175" s="91">
        <v>0.22</v>
      </c>
      <c r="E175" s="91" t="s">
        <v>368</v>
      </c>
      <c r="F175" s="74">
        <v>37553</v>
      </c>
      <c r="G175" s="74">
        <v>40269</v>
      </c>
      <c r="H175" s="94" t="s">
        <v>504</v>
      </c>
      <c r="I175" s="70">
        <f t="shared" si="73"/>
        <v>870082.35960000008</v>
      </c>
      <c r="J175" s="18">
        <f t="shared" si="74"/>
        <v>156466.91072686805</v>
      </c>
      <c r="K175" s="19">
        <f t="shared" si="76"/>
        <v>0.17983000000000005</v>
      </c>
      <c r="L175" s="20">
        <f t="shared" si="75"/>
        <v>126769.01396918404</v>
      </c>
      <c r="M175" s="138">
        <v>15646.689999999999</v>
      </c>
      <c r="N175" s="130">
        <f t="shared" si="67"/>
        <v>111122.32396918404</v>
      </c>
      <c r="O175" s="21">
        <v>43489.592400000016</v>
      </c>
      <c r="P175" s="22">
        <v>7820.733401291991</v>
      </c>
      <c r="Q175" s="23">
        <v>5879.9880575399939</v>
      </c>
      <c r="R175" s="21">
        <v>76050.541199999978</v>
      </c>
      <c r="S175" s="22">
        <v>13676.168823995999</v>
      </c>
      <c r="T175" s="23">
        <v>11472.361936068</v>
      </c>
      <c r="U175" s="21">
        <v>113091.37679999997</v>
      </c>
      <c r="V175" s="22">
        <v>20337.22228994402</v>
      </c>
      <c r="W175" s="23">
        <v>16922.266125840011</v>
      </c>
      <c r="X175" s="21">
        <v>102146.22600000008</v>
      </c>
      <c r="Y175" s="22">
        <v>18368.955821580003</v>
      </c>
      <c r="Z175" s="23">
        <v>15237.007184856004</v>
      </c>
      <c r="AA175" s="21">
        <v>39259.358400000005</v>
      </c>
      <c r="AB175" s="22">
        <v>7060.0104210719965</v>
      </c>
      <c r="AC175" s="23">
        <v>5845.9937373839966</v>
      </c>
      <c r="AD175" s="21">
        <v>10228.0308</v>
      </c>
      <c r="AE175" s="22">
        <v>1839.3067787639991</v>
      </c>
      <c r="AF175" s="23">
        <v>1371.3397194119998</v>
      </c>
      <c r="AG175" s="21">
        <v>38154.94559999997</v>
      </c>
      <c r="AH175" s="22">
        <v>6861.4038672479983</v>
      </c>
      <c r="AI175" s="23">
        <v>5524.0291860600009</v>
      </c>
      <c r="AJ175" s="21">
        <v>122706.55560000011</v>
      </c>
      <c r="AK175" s="22">
        <v>22066.31989354801</v>
      </c>
      <c r="AL175" s="23">
        <v>17954.299521744018</v>
      </c>
      <c r="AM175" s="21">
        <v>46491.18360000004</v>
      </c>
      <c r="AN175" s="22">
        <v>8360.5095467879964</v>
      </c>
      <c r="AO175" s="23">
        <v>6785.5190444400005</v>
      </c>
      <c r="AP175" s="21">
        <v>46524.625200000031</v>
      </c>
      <c r="AQ175" s="22">
        <v>8366.523349715997</v>
      </c>
      <c r="AR175" s="23">
        <v>6571.8242880959951</v>
      </c>
      <c r="AS175" s="21">
        <v>97674.434399999955</v>
      </c>
      <c r="AT175" s="22">
        <v>17564.793538152004</v>
      </c>
      <c r="AU175" s="23">
        <v>13678.506244919998</v>
      </c>
      <c r="AV175" s="21">
        <v>134265.48959999994</v>
      </c>
      <c r="AW175" s="22">
        <v>24144.962994768055</v>
      </c>
      <c r="AX175" s="23">
        <v>19525.878922824013</v>
      </c>
    </row>
    <row r="176" spans="1:50" x14ac:dyDescent="0.25">
      <c r="A176" s="7">
        <v>169</v>
      </c>
      <c r="B176" s="63" t="s">
        <v>133</v>
      </c>
      <c r="C176" s="163">
        <v>357</v>
      </c>
      <c r="D176" s="91">
        <v>2.1999999999999999E-2</v>
      </c>
      <c r="E176" s="91" t="s">
        <v>368</v>
      </c>
      <c r="F176" s="74">
        <v>34957</v>
      </c>
      <c r="G176" s="74">
        <v>39569</v>
      </c>
      <c r="H176" s="94" t="s">
        <v>505</v>
      </c>
      <c r="I176" s="70">
        <f t="shared" si="73"/>
        <v>57278.820300000007</v>
      </c>
      <c r="J176" s="18">
        <f t="shared" si="74"/>
        <v>11293.092210348001</v>
      </c>
      <c r="K176" s="19">
        <f t="shared" si="76"/>
        <v>0.19716</v>
      </c>
      <c r="L176" s="20">
        <f t="shared" si="75"/>
        <v>9387.6245777520035</v>
      </c>
      <c r="M176" s="138">
        <v>1129.31</v>
      </c>
      <c r="N176" s="130">
        <f t="shared" si="67"/>
        <v>8258.314577752004</v>
      </c>
      <c r="O176" s="21">
        <v>1582.6083000000003</v>
      </c>
      <c r="P176" s="22">
        <v>312.02705242799993</v>
      </c>
      <c r="Q176" s="23">
        <v>248.49524670900007</v>
      </c>
      <c r="R176" s="21">
        <v>8665.2173999999977</v>
      </c>
      <c r="S176" s="22">
        <v>1708.434262583999</v>
      </c>
      <c r="T176" s="23">
        <v>1451.6775530700006</v>
      </c>
      <c r="U176" s="21">
        <v>8631.6396000000004</v>
      </c>
      <c r="V176" s="22">
        <v>1701.8140635360028</v>
      </c>
      <c r="W176" s="23">
        <v>1443.0606459480011</v>
      </c>
      <c r="X176" s="21">
        <v>9144.4479000000047</v>
      </c>
      <c r="Y176" s="22">
        <v>1802.9193479639982</v>
      </c>
      <c r="Z176" s="23">
        <v>1522.8273314640021</v>
      </c>
      <c r="AA176" s="21">
        <v>2429.2833000000001</v>
      </c>
      <c r="AB176" s="22">
        <v>478.95749542800013</v>
      </c>
      <c r="AC176" s="23">
        <v>406.30155839999992</v>
      </c>
      <c r="AD176" s="21">
        <v>358.22339999999997</v>
      </c>
      <c r="AE176" s="22">
        <v>70.627325544000001</v>
      </c>
      <c r="AF176" s="23">
        <v>49.420526352000003</v>
      </c>
      <c r="AG176" s="21">
        <v>923.3886</v>
      </c>
      <c r="AH176" s="22">
        <v>182.05529637600003</v>
      </c>
      <c r="AI176" s="23">
        <v>147.52184015100011</v>
      </c>
      <c r="AJ176" s="21">
        <v>6858.0389999999979</v>
      </c>
      <c r="AK176" s="22">
        <v>1352.1309692400002</v>
      </c>
      <c r="AL176" s="23">
        <v>1121.9658441780002</v>
      </c>
      <c r="AM176" s="21">
        <v>1266.3111000000001</v>
      </c>
      <c r="AN176" s="22">
        <v>249.66589647600003</v>
      </c>
      <c r="AO176" s="23">
        <v>207.77489325600001</v>
      </c>
      <c r="AP176" s="21">
        <v>1904.4087000000004</v>
      </c>
      <c r="AQ176" s="22">
        <v>375.47321929199978</v>
      </c>
      <c r="AR176" s="23">
        <v>300.15152174700006</v>
      </c>
      <c r="AS176" s="21">
        <v>6406.7925000000068</v>
      </c>
      <c r="AT176" s="22">
        <v>1263.1632093000012</v>
      </c>
      <c r="AU176" s="23">
        <v>1003.534294376999</v>
      </c>
      <c r="AV176" s="21">
        <v>9108.4605000000029</v>
      </c>
      <c r="AW176" s="22">
        <v>1795.8240721800009</v>
      </c>
      <c r="AX176" s="23">
        <v>1484.8933221000004</v>
      </c>
    </row>
    <row r="177" spans="1:50" x14ac:dyDescent="0.25">
      <c r="A177" s="7">
        <v>170</v>
      </c>
      <c r="B177" s="63" t="s">
        <v>134</v>
      </c>
      <c r="C177" s="163">
        <v>40</v>
      </c>
      <c r="D177" s="91">
        <v>0.16</v>
      </c>
      <c r="E177" s="91" t="s">
        <v>368</v>
      </c>
      <c r="F177" s="74">
        <v>37553</v>
      </c>
      <c r="G177" s="74">
        <v>39479</v>
      </c>
      <c r="H177" s="94" t="s">
        <v>506</v>
      </c>
      <c r="I177" s="70">
        <f t="shared" si="73"/>
        <v>383317.52700000006</v>
      </c>
      <c r="J177" s="18">
        <f t="shared" si="74"/>
        <v>73259.645760240019</v>
      </c>
      <c r="K177" s="19">
        <f t="shared" si="76"/>
        <v>0.19112000000000001</v>
      </c>
      <c r="L177" s="20">
        <f t="shared" si="75"/>
        <v>60353.452211435986</v>
      </c>
      <c r="M177" s="138">
        <v>7325.9599999999991</v>
      </c>
      <c r="N177" s="130">
        <f t="shared" ref="N177:N240" si="77">L177-M177</f>
        <v>53027.492211435987</v>
      </c>
      <c r="O177" s="21">
        <v>8933.0915999999997</v>
      </c>
      <c r="P177" s="22">
        <v>1707.2924665920004</v>
      </c>
      <c r="Q177" s="23">
        <v>1384.0262482440005</v>
      </c>
      <c r="R177" s="21">
        <v>47930.369399999967</v>
      </c>
      <c r="S177" s="22">
        <v>9160.4521997280062</v>
      </c>
      <c r="T177" s="23">
        <v>7691.3712153180004</v>
      </c>
      <c r="U177" s="21">
        <v>45022.012200000041</v>
      </c>
      <c r="V177" s="22">
        <v>8604.6069716639959</v>
      </c>
      <c r="W177" s="23">
        <v>7241.0572050900037</v>
      </c>
      <c r="X177" s="21">
        <v>68335.821000000069</v>
      </c>
      <c r="Y177" s="22">
        <v>13060.342109520014</v>
      </c>
      <c r="Z177" s="23">
        <v>10964.009289239984</v>
      </c>
      <c r="AA177" s="21">
        <v>16656.229200000005</v>
      </c>
      <c r="AB177" s="22">
        <v>3183.3385247040005</v>
      </c>
      <c r="AC177" s="23">
        <v>2705.6535711720003</v>
      </c>
      <c r="AD177" s="21">
        <v>5551.3607999999967</v>
      </c>
      <c r="AE177" s="22">
        <v>1060.976076096</v>
      </c>
      <c r="AF177" s="23">
        <v>763.78455947400005</v>
      </c>
      <c r="AG177" s="21">
        <v>28412.301599999999</v>
      </c>
      <c r="AH177" s="22">
        <v>5430.1590817919987</v>
      </c>
      <c r="AI177" s="23">
        <v>4389.9455461439975</v>
      </c>
      <c r="AJ177" s="21">
        <v>40100.447399999983</v>
      </c>
      <c r="AK177" s="22">
        <v>7663.9975070880018</v>
      </c>
      <c r="AL177" s="23">
        <v>6300.5816775600033</v>
      </c>
      <c r="AM177" s="21">
        <v>4719.6059999999998</v>
      </c>
      <c r="AN177" s="22">
        <v>902.01109872000075</v>
      </c>
      <c r="AO177" s="23">
        <v>741.05074154999977</v>
      </c>
      <c r="AP177" s="21">
        <v>14571.105000000005</v>
      </c>
      <c r="AQ177" s="22">
        <v>2784.8295876000007</v>
      </c>
      <c r="AR177" s="23">
        <v>2216.2665149219993</v>
      </c>
      <c r="AS177" s="21">
        <v>51812.452199999942</v>
      </c>
      <c r="AT177" s="22">
        <v>9902.3958644640024</v>
      </c>
      <c r="AU177" s="23">
        <v>7888.7144895120018</v>
      </c>
      <c r="AV177" s="21">
        <v>51272.730600000061</v>
      </c>
      <c r="AW177" s="22">
        <v>9799.2442722719952</v>
      </c>
      <c r="AX177" s="23">
        <v>8066.9911532100014</v>
      </c>
    </row>
    <row r="178" spans="1:50" x14ac:dyDescent="0.25">
      <c r="A178" s="16">
        <v>171</v>
      </c>
      <c r="B178" s="63" t="s">
        <v>135</v>
      </c>
      <c r="C178" s="163">
        <v>358</v>
      </c>
      <c r="D178" s="91">
        <v>6.25E-2</v>
      </c>
      <c r="E178" s="91" t="s">
        <v>368</v>
      </c>
      <c r="F178" s="74">
        <v>37618</v>
      </c>
      <c r="G178" s="74">
        <v>39995</v>
      </c>
      <c r="H178" s="94" t="s">
        <v>507</v>
      </c>
      <c r="I178" s="70">
        <f t="shared" ref="I178:I208" si="78">O178+R178+U178+X178+AA178+AD178+AG178+AJ178+AM178+AP178+AS178+AV178</f>
        <v>103298.37366700004</v>
      </c>
      <c r="J178" s="18">
        <f t="shared" ref="J178:J208" si="79">P178+S178+V178+Y178+AB178+AE178+AH178+AK178+AN178+AQ178+AT178+AW178</f>
        <v>20366.30735218573</v>
      </c>
      <c r="K178" s="19">
        <f t="shared" si="76"/>
        <v>0.19716000000000003</v>
      </c>
      <c r="L178" s="20">
        <f t="shared" ref="L178:L208" si="80">Q178+T178+W178+Z178+AC178+AF178+AI178+AL178+AO178+AR178+AU178+AX178</f>
        <v>16726.064319254903</v>
      </c>
      <c r="M178" s="138">
        <v>2036.6499999999999</v>
      </c>
      <c r="N178" s="130">
        <f t="shared" si="77"/>
        <v>14689.414319254904</v>
      </c>
      <c r="O178" s="21">
        <v>7253.515527519995</v>
      </c>
      <c r="P178" s="22">
        <v>1430.1031214058419</v>
      </c>
      <c r="Q178" s="23">
        <v>1047.462203242678</v>
      </c>
      <c r="R178" s="21">
        <v>15892.215919560016</v>
      </c>
      <c r="S178" s="22">
        <v>3133.309290700452</v>
      </c>
      <c r="T178" s="23">
        <v>2671.1831406308597</v>
      </c>
      <c r="U178" s="21">
        <v>13528.423236800001</v>
      </c>
      <c r="V178" s="22">
        <v>2667.2639253674888</v>
      </c>
      <c r="W178" s="23">
        <v>2282.78270774257</v>
      </c>
      <c r="X178" s="21">
        <v>12510.472939040004</v>
      </c>
      <c r="Y178" s="22">
        <v>2466.5648446611276</v>
      </c>
      <c r="Z178" s="23">
        <v>2103.8915391792189</v>
      </c>
      <c r="AA178" s="21">
        <v>5095.2166198400064</v>
      </c>
      <c r="AB178" s="22">
        <v>1004.5729087676547</v>
      </c>
      <c r="AC178" s="23">
        <v>853.80499756691859</v>
      </c>
      <c r="AD178" s="21">
        <v>4263.4174424400053</v>
      </c>
      <c r="AE178" s="22">
        <v>840.57538295147128</v>
      </c>
      <c r="AF178" s="23">
        <v>638.26517585850706</v>
      </c>
      <c r="AG178" s="21">
        <v>5616.5352542799974</v>
      </c>
      <c r="AH178" s="22">
        <v>1107.3560907338444</v>
      </c>
      <c r="AI178" s="23">
        <v>894.30446050686839</v>
      </c>
      <c r="AJ178" s="21">
        <v>5985.925631320003</v>
      </c>
      <c r="AK178" s="22">
        <v>1180.1850974710501</v>
      </c>
      <c r="AL178" s="23">
        <v>965.98928984507199</v>
      </c>
      <c r="AM178" s="21">
        <v>2682.4855431599954</v>
      </c>
      <c r="AN178" s="22">
        <v>528.87884968942546</v>
      </c>
      <c r="AO178" s="23">
        <v>434.33942728872307</v>
      </c>
      <c r="AP178" s="21">
        <v>4493.2549827200046</v>
      </c>
      <c r="AQ178" s="22">
        <v>885.89015239307548</v>
      </c>
      <c r="AR178" s="23">
        <v>704.90066282294947</v>
      </c>
      <c r="AS178" s="21">
        <v>14416.838693920003</v>
      </c>
      <c r="AT178" s="22">
        <v>2842.4239168932718</v>
      </c>
      <c r="AU178" s="23">
        <v>2260.1695974857853</v>
      </c>
      <c r="AV178" s="21">
        <v>11560.071876400012</v>
      </c>
      <c r="AW178" s="22">
        <v>2279.1837711510234</v>
      </c>
      <c r="AX178" s="23">
        <v>1868.9711170847527</v>
      </c>
    </row>
    <row r="179" spans="1:50" x14ac:dyDescent="0.25">
      <c r="A179" s="7">
        <v>172</v>
      </c>
      <c r="B179" s="63" t="s">
        <v>136</v>
      </c>
      <c r="C179" s="163">
        <v>359</v>
      </c>
      <c r="D179" s="91">
        <v>0.03</v>
      </c>
      <c r="E179" s="91" t="s">
        <v>368</v>
      </c>
      <c r="F179" s="74">
        <v>37610</v>
      </c>
      <c r="G179" s="74">
        <v>39995</v>
      </c>
      <c r="H179" s="94" t="s">
        <v>507</v>
      </c>
      <c r="I179" s="70">
        <f t="shared" si="78"/>
        <v>12475.862700000003</v>
      </c>
      <c r="J179" s="18">
        <f t="shared" si="79"/>
        <v>2459.7410899320002</v>
      </c>
      <c r="K179" s="19">
        <f t="shared" si="76"/>
        <v>0.19715999999999997</v>
      </c>
      <c r="L179" s="20">
        <f t="shared" si="80"/>
        <v>1989.1718330670001</v>
      </c>
      <c r="M179" s="138">
        <v>245.98000000000002</v>
      </c>
      <c r="N179" s="130">
        <f t="shared" si="77"/>
        <v>1743.1918330670001</v>
      </c>
      <c r="O179" s="21">
        <v>1264.0092000000004</v>
      </c>
      <c r="P179" s="22">
        <v>249.21205387199967</v>
      </c>
      <c r="Q179" s="23">
        <v>182.26359963599998</v>
      </c>
      <c r="R179" s="21">
        <v>3172.7766000000038</v>
      </c>
      <c r="S179" s="22">
        <v>625.54463445600015</v>
      </c>
      <c r="T179" s="23">
        <v>528.75194028299984</v>
      </c>
      <c r="U179" s="21">
        <v>3.9081000000000001</v>
      </c>
      <c r="V179" s="22">
        <v>0.77052099600000001</v>
      </c>
      <c r="W179" s="23">
        <v>0.62804873400000005</v>
      </c>
      <c r="X179" s="21">
        <v>387.14040000000011</v>
      </c>
      <c r="Y179" s="22">
        <v>76.328601264</v>
      </c>
      <c r="Z179" s="23">
        <v>62.976197511000024</v>
      </c>
      <c r="AA179" s="21">
        <v>754.71960000000024</v>
      </c>
      <c r="AB179" s="22">
        <v>148.80051633600002</v>
      </c>
      <c r="AC179" s="23">
        <v>127.29256507799997</v>
      </c>
      <c r="AD179" s="21">
        <v>442.50689999999992</v>
      </c>
      <c r="AE179" s="22">
        <v>87.244660404000001</v>
      </c>
      <c r="AF179" s="23">
        <v>63.317145027000009</v>
      </c>
      <c r="AG179" s="21">
        <v>638.83710000000031</v>
      </c>
      <c r="AH179" s="22">
        <v>125.953122636</v>
      </c>
      <c r="AI179" s="23">
        <v>101.73948474000001</v>
      </c>
      <c r="AJ179" s="21">
        <v>820.73939999999993</v>
      </c>
      <c r="AK179" s="22">
        <v>161.8169801039999</v>
      </c>
      <c r="AL179" s="23">
        <v>131.65440264599999</v>
      </c>
      <c r="AM179" s="21">
        <v>144.56010000000003</v>
      </c>
      <c r="AN179" s="22">
        <v>28.501469315999998</v>
      </c>
      <c r="AO179" s="23">
        <v>22.892053862999994</v>
      </c>
      <c r="AP179" s="21">
        <v>455.97299999999967</v>
      </c>
      <c r="AQ179" s="22">
        <v>89.899636679999986</v>
      </c>
      <c r="AR179" s="23">
        <v>70.989274887000022</v>
      </c>
      <c r="AS179" s="21">
        <v>2379.0002999999983</v>
      </c>
      <c r="AT179" s="22">
        <v>469.0436991480002</v>
      </c>
      <c r="AU179" s="23">
        <v>373.11137248500017</v>
      </c>
      <c r="AV179" s="21">
        <v>2011.6919999999996</v>
      </c>
      <c r="AW179" s="22">
        <v>396.62519472000008</v>
      </c>
      <c r="AX179" s="23">
        <v>323.55574817700005</v>
      </c>
    </row>
    <row r="180" spans="1:50" x14ac:dyDescent="0.25">
      <c r="A180" s="7">
        <v>173</v>
      </c>
      <c r="B180" s="63" t="s">
        <v>137</v>
      </c>
      <c r="C180" s="163">
        <v>159</v>
      </c>
      <c r="D180" s="91">
        <v>0.08</v>
      </c>
      <c r="E180" s="91" t="s">
        <v>368</v>
      </c>
      <c r="F180" s="74">
        <v>36900</v>
      </c>
      <c r="G180" s="74">
        <v>39934</v>
      </c>
      <c r="H180" s="94" t="s">
        <v>508</v>
      </c>
      <c r="I180" s="70">
        <f t="shared" si="78"/>
        <v>170263.85680000001</v>
      </c>
      <c r="J180" s="18">
        <f t="shared" si="79"/>
        <v>33569.222006688004</v>
      </c>
      <c r="K180" s="19">
        <f t="shared" si="76"/>
        <v>0.19716</v>
      </c>
      <c r="L180" s="20">
        <f t="shared" si="80"/>
        <v>27744.962447019992</v>
      </c>
      <c r="M180" s="138">
        <v>3356.93</v>
      </c>
      <c r="N180" s="130">
        <f t="shared" si="77"/>
        <v>24388.032447019992</v>
      </c>
      <c r="O180" s="21">
        <v>7808.3083999999972</v>
      </c>
      <c r="P180" s="22">
        <v>1539.4860841440004</v>
      </c>
      <c r="Q180" s="23">
        <v>1191.0279456559997</v>
      </c>
      <c r="R180" s="21">
        <v>26298.335199999983</v>
      </c>
      <c r="S180" s="22">
        <v>5184.979768031998</v>
      </c>
      <c r="T180" s="23">
        <v>4382.9217336119973</v>
      </c>
      <c r="U180" s="21">
        <v>21241.143999999986</v>
      </c>
      <c r="V180" s="22">
        <v>4187.9039510399971</v>
      </c>
      <c r="W180" s="23">
        <v>3544.8657394159991</v>
      </c>
      <c r="X180" s="21">
        <v>26125.261600000031</v>
      </c>
      <c r="Y180" s="22">
        <v>5150.8565770560017</v>
      </c>
      <c r="Z180" s="23">
        <v>4343.9785994959993</v>
      </c>
      <c r="AA180" s="21">
        <v>8828.0223999999962</v>
      </c>
      <c r="AB180" s="22">
        <v>1740.5328963839991</v>
      </c>
      <c r="AC180" s="23">
        <v>1471.5439358399997</v>
      </c>
      <c r="AD180" s="21">
        <v>9778.2416000000067</v>
      </c>
      <c r="AE180" s="22">
        <v>1927.8781138560032</v>
      </c>
      <c r="AF180" s="23">
        <v>1510.5776691520011</v>
      </c>
      <c r="AG180" s="21">
        <v>9406.5003999999917</v>
      </c>
      <c r="AH180" s="22">
        <v>1854.5856188639991</v>
      </c>
      <c r="AI180" s="23">
        <v>1490.4047164959991</v>
      </c>
      <c r="AJ180" s="21">
        <v>12846.749200000009</v>
      </c>
      <c r="AK180" s="22">
        <v>2532.8650722719981</v>
      </c>
      <c r="AL180" s="23">
        <v>2092.7982852559985</v>
      </c>
      <c r="AM180" s="21">
        <v>6230.112799999999</v>
      </c>
      <c r="AN180" s="22">
        <v>1228.3290396480006</v>
      </c>
      <c r="AO180" s="23">
        <v>1011.7525101960003</v>
      </c>
      <c r="AP180" s="21">
        <v>6443.1015999999991</v>
      </c>
      <c r="AQ180" s="22">
        <v>1270.3219114560002</v>
      </c>
      <c r="AR180" s="23">
        <v>1025.516937235999</v>
      </c>
      <c r="AS180" s="21">
        <v>19151.776000000002</v>
      </c>
      <c r="AT180" s="22">
        <v>3775.9641561600015</v>
      </c>
      <c r="AU180" s="23">
        <v>3050.9639705519971</v>
      </c>
      <c r="AV180" s="21">
        <v>16106.303599999996</v>
      </c>
      <c r="AW180" s="22">
        <v>3175.5188177760024</v>
      </c>
      <c r="AX180" s="23">
        <v>2628.6104041119984</v>
      </c>
    </row>
    <row r="181" spans="1:50" x14ac:dyDescent="0.25">
      <c r="A181" s="7">
        <v>174</v>
      </c>
      <c r="B181" s="63" t="s">
        <v>138</v>
      </c>
      <c r="C181" s="163">
        <v>33</v>
      </c>
      <c r="D181" s="91">
        <v>1.7999999999999999E-2</v>
      </c>
      <c r="E181" s="91" t="s">
        <v>368</v>
      </c>
      <c r="F181" s="74">
        <v>36237</v>
      </c>
      <c r="G181" s="74">
        <v>39600</v>
      </c>
      <c r="H181" s="94" t="s">
        <v>509</v>
      </c>
      <c r="I181" s="70">
        <f t="shared" si="78"/>
        <v>24584.474800000004</v>
      </c>
      <c r="J181" s="18">
        <f t="shared" si="79"/>
        <v>4847.0750515679974</v>
      </c>
      <c r="K181" s="19">
        <f t="shared" si="76"/>
        <v>0.19715999999999986</v>
      </c>
      <c r="L181" s="20">
        <f t="shared" si="80"/>
        <v>3981.9112442779992</v>
      </c>
      <c r="M181" s="138">
        <v>484.70000000000005</v>
      </c>
      <c r="N181" s="130">
        <f t="shared" si="77"/>
        <v>3497.211244277999</v>
      </c>
      <c r="O181" s="21">
        <v>1976.8927999999987</v>
      </c>
      <c r="P181" s="22">
        <v>389.76418444799975</v>
      </c>
      <c r="Q181" s="23">
        <v>297.07060320799991</v>
      </c>
      <c r="R181" s="21">
        <v>1448.4469999999999</v>
      </c>
      <c r="S181" s="22">
        <v>285.57581051999989</v>
      </c>
      <c r="T181" s="23">
        <v>244.31750306499995</v>
      </c>
      <c r="U181" s="21">
        <v>2419.1231999999986</v>
      </c>
      <c r="V181" s="22">
        <v>476.95433011199987</v>
      </c>
      <c r="W181" s="23">
        <v>405.38577194299972</v>
      </c>
      <c r="X181" s="21">
        <v>2032.9776999999992</v>
      </c>
      <c r="Y181" s="22">
        <v>400.82188333199963</v>
      </c>
      <c r="Z181" s="23">
        <v>339.27018616400045</v>
      </c>
      <c r="AA181" s="21">
        <v>1841.4808000000005</v>
      </c>
      <c r="AB181" s="22">
        <v>363.06635452800003</v>
      </c>
      <c r="AC181" s="23">
        <v>306.34780403599967</v>
      </c>
      <c r="AD181" s="21">
        <v>508.90350000000007</v>
      </c>
      <c r="AE181" s="22">
        <v>100.33541406000002</v>
      </c>
      <c r="AF181" s="23">
        <v>82.28532146500001</v>
      </c>
      <c r="AG181" s="21">
        <v>737.68569999999966</v>
      </c>
      <c r="AH181" s="22">
        <v>145.44211261200005</v>
      </c>
      <c r="AI181" s="23">
        <v>118.89950219400005</v>
      </c>
      <c r="AJ181" s="21">
        <v>1792.3217000000009</v>
      </c>
      <c r="AK181" s="22">
        <v>353.37414637199959</v>
      </c>
      <c r="AL181" s="23">
        <v>293.05597000900019</v>
      </c>
      <c r="AM181" s="21">
        <v>780.53740000000005</v>
      </c>
      <c r="AN181" s="22">
        <v>153.89075378399997</v>
      </c>
      <c r="AO181" s="23">
        <v>127.40047929399999</v>
      </c>
      <c r="AP181" s="21">
        <v>1251.7986000000005</v>
      </c>
      <c r="AQ181" s="22">
        <v>246.80461197600007</v>
      </c>
      <c r="AR181" s="23">
        <v>198.25900346600011</v>
      </c>
      <c r="AS181" s="21">
        <v>4373.2024000000065</v>
      </c>
      <c r="AT181" s="22">
        <v>862.22058518399899</v>
      </c>
      <c r="AU181" s="23">
        <v>688.08810268399975</v>
      </c>
      <c r="AV181" s="21">
        <v>5421.1039999999994</v>
      </c>
      <c r="AW181" s="22">
        <v>1068.8248646399995</v>
      </c>
      <c r="AX181" s="23">
        <v>881.53099674999976</v>
      </c>
    </row>
    <row r="182" spans="1:50" x14ac:dyDescent="0.25">
      <c r="A182" s="16">
        <v>175</v>
      </c>
      <c r="B182" s="63" t="s">
        <v>139</v>
      </c>
      <c r="C182" s="163">
        <v>164</v>
      </c>
      <c r="D182" s="91">
        <v>0.09</v>
      </c>
      <c r="E182" s="91" t="s">
        <v>368</v>
      </c>
      <c r="F182" s="74">
        <v>37595</v>
      </c>
      <c r="G182" s="74">
        <v>39448</v>
      </c>
      <c r="H182" s="94" t="s">
        <v>510</v>
      </c>
      <c r="I182" s="70">
        <f t="shared" si="78"/>
        <v>341042.12</v>
      </c>
      <c r="J182" s="18">
        <f t="shared" si="79"/>
        <v>66752.174147599988</v>
      </c>
      <c r="K182" s="19">
        <f t="shared" si="76"/>
        <v>0.19572999999999996</v>
      </c>
      <c r="L182" s="20">
        <f t="shared" si="80"/>
        <v>55133.208928280015</v>
      </c>
      <c r="M182" s="138">
        <v>6675.22</v>
      </c>
      <c r="N182" s="130">
        <f t="shared" si="77"/>
        <v>48457.988928280014</v>
      </c>
      <c r="O182" s="21">
        <v>13678.383999999993</v>
      </c>
      <c r="P182" s="22">
        <v>2677.2701003200013</v>
      </c>
      <c r="Q182" s="23">
        <v>1983.2052468400016</v>
      </c>
      <c r="R182" s="21">
        <v>48108.483999999982</v>
      </c>
      <c r="S182" s="22">
        <v>9416.2735733199952</v>
      </c>
      <c r="T182" s="23">
        <v>7981.9114272000043</v>
      </c>
      <c r="U182" s="21">
        <v>49791.532000000021</v>
      </c>
      <c r="V182" s="22">
        <v>9745.6965583599958</v>
      </c>
      <c r="W182" s="23">
        <v>8266.9250282000048</v>
      </c>
      <c r="X182" s="21">
        <v>40503.507999999965</v>
      </c>
      <c r="Y182" s="22">
        <v>7927.7516208399975</v>
      </c>
      <c r="Z182" s="23">
        <v>6670.8089647599936</v>
      </c>
      <c r="AA182" s="21">
        <v>18588.351999999981</v>
      </c>
      <c r="AB182" s="22">
        <v>3638.298136960002</v>
      </c>
      <c r="AC182" s="23">
        <v>3068.7983607200053</v>
      </c>
      <c r="AD182" s="21">
        <v>4913.4199999999992</v>
      </c>
      <c r="AE182" s="22">
        <v>961.70369659999983</v>
      </c>
      <c r="AF182" s="23">
        <v>759.85698528000023</v>
      </c>
      <c r="AG182" s="21">
        <v>13756.955999999986</v>
      </c>
      <c r="AH182" s="22">
        <v>2692.6489978799959</v>
      </c>
      <c r="AI182" s="23">
        <v>2186.1163422000022</v>
      </c>
      <c r="AJ182" s="21">
        <v>28869.955999999987</v>
      </c>
      <c r="AK182" s="22">
        <v>5650.7164878799977</v>
      </c>
      <c r="AL182" s="23">
        <v>4667.0401129999964</v>
      </c>
      <c r="AM182" s="21">
        <v>8246.6199999999972</v>
      </c>
      <c r="AN182" s="22">
        <v>1614.1109326000003</v>
      </c>
      <c r="AO182" s="23">
        <v>1303.4240003599996</v>
      </c>
      <c r="AP182" s="21">
        <v>14725.556000000008</v>
      </c>
      <c r="AQ182" s="22">
        <v>2882.2330758799972</v>
      </c>
      <c r="AR182" s="23">
        <v>2295.425800280002</v>
      </c>
      <c r="AS182" s="21">
        <v>41536.47600000001</v>
      </c>
      <c r="AT182" s="22">
        <v>8129.9344474799991</v>
      </c>
      <c r="AU182" s="23">
        <v>6489.5377658800053</v>
      </c>
      <c r="AV182" s="21">
        <v>58322.876000000055</v>
      </c>
      <c r="AW182" s="22">
        <v>11415.536519480007</v>
      </c>
      <c r="AX182" s="23">
        <v>9460.1588935599975</v>
      </c>
    </row>
    <row r="183" spans="1:50" x14ac:dyDescent="0.25">
      <c r="A183" s="7">
        <v>176</v>
      </c>
      <c r="B183" s="63" t="s">
        <v>140</v>
      </c>
      <c r="C183" s="163">
        <v>165</v>
      </c>
      <c r="D183" s="91">
        <v>0.3</v>
      </c>
      <c r="E183" s="91" t="s">
        <v>368</v>
      </c>
      <c r="F183" s="74">
        <v>37610</v>
      </c>
      <c r="G183" s="74">
        <v>40269</v>
      </c>
      <c r="H183" s="94" t="s">
        <v>511</v>
      </c>
      <c r="I183" s="70">
        <f t="shared" si="78"/>
        <v>1198612.5499999996</v>
      </c>
      <c r="J183" s="18">
        <f t="shared" si="79"/>
        <v>215546.49486649997</v>
      </c>
      <c r="K183" s="19">
        <f t="shared" si="76"/>
        <v>0.17983000000000005</v>
      </c>
      <c r="L183" s="20">
        <f t="shared" si="80"/>
        <v>175284.42525799994</v>
      </c>
      <c r="M183" s="138">
        <v>21554.67</v>
      </c>
      <c r="N183" s="130">
        <f t="shared" si="77"/>
        <v>153729.75525799993</v>
      </c>
      <c r="O183" s="21">
        <v>33955.074999999975</v>
      </c>
      <c r="P183" s="22">
        <v>6106.1411372500033</v>
      </c>
      <c r="Q183" s="23">
        <v>4507.158561249993</v>
      </c>
      <c r="R183" s="21">
        <v>147387.84999999998</v>
      </c>
      <c r="S183" s="22">
        <v>26504.757065500031</v>
      </c>
      <c r="T183" s="23">
        <v>22140.562554999986</v>
      </c>
      <c r="U183" s="21">
        <v>140786.07499999995</v>
      </c>
      <c r="V183" s="22">
        <v>25317.559867249984</v>
      </c>
      <c r="W183" s="23">
        <v>21069.1040225</v>
      </c>
      <c r="X183" s="21">
        <v>196099.22499999971</v>
      </c>
      <c r="Y183" s="22">
        <v>35264.523631749958</v>
      </c>
      <c r="Z183" s="23">
        <v>29240.014618250003</v>
      </c>
      <c r="AA183" s="21">
        <v>47742.8</v>
      </c>
      <c r="AB183" s="22">
        <v>8585.5877239999954</v>
      </c>
      <c r="AC183" s="23">
        <v>7152.6411600000019</v>
      </c>
      <c r="AD183" s="21">
        <v>9079.9749999999967</v>
      </c>
      <c r="AE183" s="22">
        <v>1632.8519042500002</v>
      </c>
      <c r="AF183" s="23">
        <v>1194.5177242499994</v>
      </c>
      <c r="AG183" s="21">
        <v>39280.050000000003</v>
      </c>
      <c r="AH183" s="22">
        <v>7063.7313915000013</v>
      </c>
      <c r="AI183" s="23">
        <v>5615.7544157499997</v>
      </c>
      <c r="AJ183" s="21">
        <v>170000.54999999981</v>
      </c>
      <c r="AK183" s="22">
        <v>30571.198906500002</v>
      </c>
      <c r="AL183" s="23">
        <v>24887.531380750021</v>
      </c>
      <c r="AM183" s="21">
        <v>58117.999999999978</v>
      </c>
      <c r="AN183" s="22">
        <v>10451.359940000002</v>
      </c>
      <c r="AO183" s="23">
        <v>8474.8394017499959</v>
      </c>
      <c r="AP183" s="21">
        <v>46462.025000000001</v>
      </c>
      <c r="AQ183" s="22">
        <v>8355.2659557499956</v>
      </c>
      <c r="AR183" s="23">
        <v>6577.6573987499951</v>
      </c>
      <c r="AS183" s="21">
        <v>127613.62499999996</v>
      </c>
      <c r="AT183" s="22">
        <v>22948.758183749967</v>
      </c>
      <c r="AU183" s="23">
        <v>17916.147816499975</v>
      </c>
      <c r="AV183" s="21">
        <v>182087.30000000002</v>
      </c>
      <c r="AW183" s="22">
        <v>32744.75915900003</v>
      </c>
      <c r="AX183" s="23">
        <v>26508.496203249957</v>
      </c>
    </row>
    <row r="184" spans="1:50" x14ac:dyDescent="0.25">
      <c r="A184" s="7">
        <v>177</v>
      </c>
      <c r="B184" s="63" t="s">
        <v>141</v>
      </c>
      <c r="C184" s="163">
        <v>167</v>
      </c>
      <c r="D184" s="91">
        <v>0.112</v>
      </c>
      <c r="E184" s="91" t="s">
        <v>368</v>
      </c>
      <c r="F184" s="74">
        <v>36763</v>
      </c>
      <c r="G184" s="74">
        <v>39569</v>
      </c>
      <c r="H184" s="94" t="s">
        <v>512</v>
      </c>
      <c r="I184" s="70">
        <f t="shared" si="78"/>
        <v>260441.33579999994</v>
      </c>
      <c r="J184" s="18">
        <f t="shared" si="79"/>
        <v>50976.182656134028</v>
      </c>
      <c r="K184" s="19">
        <f t="shared" si="76"/>
        <v>0.19573000000000015</v>
      </c>
      <c r="L184" s="20">
        <f t="shared" si="80"/>
        <v>42401.618472474009</v>
      </c>
      <c r="M184" s="138">
        <v>5097.6400000000003</v>
      </c>
      <c r="N184" s="130">
        <f t="shared" si="77"/>
        <v>37303.978472474009</v>
      </c>
      <c r="O184" s="21">
        <v>10934.6976</v>
      </c>
      <c r="P184" s="22">
        <v>2140.2483612479987</v>
      </c>
      <c r="Q184" s="23">
        <v>1705.0080353040009</v>
      </c>
      <c r="R184" s="21">
        <v>42027.059399999947</v>
      </c>
      <c r="S184" s="22">
        <v>8225.9563363620073</v>
      </c>
      <c r="T184" s="23">
        <v>6972.5825721120009</v>
      </c>
      <c r="U184" s="21">
        <v>37152.565200000005</v>
      </c>
      <c r="V184" s="22">
        <v>7271.871586595993</v>
      </c>
      <c r="W184" s="23">
        <v>6156.9492193920005</v>
      </c>
      <c r="X184" s="21">
        <v>42089.814600000027</v>
      </c>
      <c r="Y184" s="22">
        <v>8238.2394116580035</v>
      </c>
      <c r="Z184" s="23">
        <v>6934.9527477960046</v>
      </c>
      <c r="AA184" s="21">
        <v>14067.264000000006</v>
      </c>
      <c r="AB184" s="22">
        <v>2753.3855827200014</v>
      </c>
      <c r="AC184" s="23">
        <v>2334.8654392620015</v>
      </c>
      <c r="AD184" s="21">
        <v>6768.8597999999929</v>
      </c>
      <c r="AE184" s="22">
        <v>1324.8689286540009</v>
      </c>
      <c r="AF184" s="23">
        <v>1041.9314353380005</v>
      </c>
      <c r="AG184" s="21">
        <v>5274.7008000000051</v>
      </c>
      <c r="AH184" s="22">
        <v>1032.4171875839997</v>
      </c>
      <c r="AI184" s="23">
        <v>837.4387526999999</v>
      </c>
      <c r="AJ184" s="21">
        <v>29874.60780000002</v>
      </c>
      <c r="AK184" s="22">
        <v>5847.3569846940127</v>
      </c>
      <c r="AL184" s="23">
        <v>4858.5354936960066</v>
      </c>
      <c r="AM184" s="21">
        <v>7765.7160000000003</v>
      </c>
      <c r="AN184" s="22">
        <v>1519.9835926800017</v>
      </c>
      <c r="AO184" s="23">
        <v>1254.0994883100007</v>
      </c>
      <c r="AP184" s="21">
        <v>4662.3869999999961</v>
      </c>
      <c r="AQ184" s="22">
        <v>912.56900750999966</v>
      </c>
      <c r="AR184" s="23">
        <v>737.12054879999971</v>
      </c>
      <c r="AS184" s="21">
        <v>26061.067200000001</v>
      </c>
      <c r="AT184" s="22">
        <v>5100.9326830560049</v>
      </c>
      <c r="AU184" s="23">
        <v>4099.2414379619977</v>
      </c>
      <c r="AV184" s="21">
        <v>33762.596399999995</v>
      </c>
      <c r="AW184" s="22">
        <v>6608.3529933720019</v>
      </c>
      <c r="AX184" s="23">
        <v>5468.8933018020016</v>
      </c>
    </row>
    <row r="185" spans="1:50" x14ac:dyDescent="0.25">
      <c r="A185" s="7">
        <v>178</v>
      </c>
      <c r="B185" s="63" t="s">
        <v>142</v>
      </c>
      <c r="C185" s="163">
        <v>168</v>
      </c>
      <c r="D185" s="91">
        <v>0.111</v>
      </c>
      <c r="E185" s="91" t="s">
        <v>368</v>
      </c>
      <c r="F185" s="74">
        <v>35925</v>
      </c>
      <c r="G185" s="74">
        <v>39873</v>
      </c>
      <c r="H185" s="94" t="s">
        <v>513</v>
      </c>
      <c r="I185" s="70">
        <f t="shared" si="78"/>
        <v>182178.66999999998</v>
      </c>
      <c r="J185" s="18">
        <f t="shared" si="79"/>
        <v>35657.831079099989</v>
      </c>
      <c r="K185" s="19">
        <f t="shared" si="76"/>
        <v>0.19572999999999996</v>
      </c>
      <c r="L185" s="20">
        <f t="shared" si="80"/>
        <v>29544.064683350007</v>
      </c>
      <c r="M185" s="138">
        <v>3565.79</v>
      </c>
      <c r="N185" s="130">
        <f t="shared" si="77"/>
        <v>25978.274683350006</v>
      </c>
      <c r="O185" s="21">
        <v>8295.1100000000042</v>
      </c>
      <c r="P185" s="22">
        <v>1623.6018802999995</v>
      </c>
      <c r="Q185" s="23">
        <v>1305.1395463000001</v>
      </c>
      <c r="R185" s="21">
        <v>21163.65</v>
      </c>
      <c r="S185" s="22">
        <v>4142.3612144999988</v>
      </c>
      <c r="T185" s="23">
        <v>3476.1281122999994</v>
      </c>
      <c r="U185" s="21">
        <v>20166.695000000007</v>
      </c>
      <c r="V185" s="22">
        <v>3947.2272123499988</v>
      </c>
      <c r="W185" s="23">
        <v>3333.9737615000031</v>
      </c>
      <c r="X185" s="21">
        <v>31742.899999999998</v>
      </c>
      <c r="Y185" s="22">
        <v>6213.0378169999985</v>
      </c>
      <c r="Z185" s="23">
        <v>5235.1985739500024</v>
      </c>
      <c r="AA185" s="21">
        <v>5689.63</v>
      </c>
      <c r="AB185" s="22">
        <v>1113.6312799</v>
      </c>
      <c r="AC185" s="23">
        <v>938.97526489999939</v>
      </c>
      <c r="AD185" s="21">
        <v>4297.1349999999984</v>
      </c>
      <c r="AE185" s="22">
        <v>841.07823355000005</v>
      </c>
      <c r="AF185" s="23">
        <v>664.30676605000019</v>
      </c>
      <c r="AG185" s="21">
        <v>5288.0299999999979</v>
      </c>
      <c r="AH185" s="22">
        <v>1035.0261118999999</v>
      </c>
      <c r="AI185" s="23">
        <v>837.92868685000019</v>
      </c>
      <c r="AJ185" s="21">
        <v>21051.815000000002</v>
      </c>
      <c r="AK185" s="22">
        <v>4120.4717499500039</v>
      </c>
      <c r="AL185" s="23">
        <v>3397.9795069499996</v>
      </c>
      <c r="AM185" s="21">
        <v>1811.5649999999994</v>
      </c>
      <c r="AN185" s="22">
        <v>354.57761745000005</v>
      </c>
      <c r="AO185" s="23">
        <v>294.42601535000017</v>
      </c>
      <c r="AP185" s="21">
        <v>5410.2649999999994</v>
      </c>
      <c r="AQ185" s="22">
        <v>1058.9511684500003</v>
      </c>
      <c r="AR185" s="23">
        <v>853.27909005000049</v>
      </c>
      <c r="AS185" s="21">
        <v>24420.129999999979</v>
      </c>
      <c r="AT185" s="22">
        <v>4779.7520448999985</v>
      </c>
      <c r="AU185" s="23">
        <v>3849.0366029500024</v>
      </c>
      <c r="AV185" s="21">
        <v>32841.744999999981</v>
      </c>
      <c r="AW185" s="22">
        <v>6428.1147488499946</v>
      </c>
      <c r="AX185" s="23">
        <v>5357.6927561999973</v>
      </c>
    </row>
    <row r="186" spans="1:50" x14ac:dyDescent="0.25">
      <c r="A186" s="16">
        <v>179</v>
      </c>
      <c r="B186" s="63" t="s">
        <v>143</v>
      </c>
      <c r="C186" s="163">
        <v>169</v>
      </c>
      <c r="D186" s="91">
        <v>0.112</v>
      </c>
      <c r="E186" s="91" t="s">
        <v>368</v>
      </c>
      <c r="F186" s="74">
        <v>37573</v>
      </c>
      <c r="G186" s="74">
        <v>39448</v>
      </c>
      <c r="H186" s="94" t="s">
        <v>514</v>
      </c>
      <c r="I186" s="70">
        <f t="shared" si="78"/>
        <v>161700.74400000006</v>
      </c>
      <c r="J186" s="18">
        <f t="shared" si="79"/>
        <v>31649.686623120007</v>
      </c>
      <c r="K186" s="19">
        <f t="shared" si="76"/>
        <v>0.19572999999999996</v>
      </c>
      <c r="L186" s="20">
        <f t="shared" si="80"/>
        <v>26165.225463120008</v>
      </c>
      <c r="M186" s="138">
        <v>3164.97</v>
      </c>
      <c r="N186" s="130">
        <f t="shared" si="77"/>
        <v>23000.255463120007</v>
      </c>
      <c r="O186" s="21">
        <v>10608.857999999997</v>
      </c>
      <c r="P186" s="22">
        <v>2076.4717763400017</v>
      </c>
      <c r="Q186" s="23">
        <v>1677.0176607599997</v>
      </c>
      <c r="R186" s="21">
        <v>43499.784000000007</v>
      </c>
      <c r="S186" s="22">
        <v>8514.212722319995</v>
      </c>
      <c r="T186" s="23">
        <v>7201.710526980004</v>
      </c>
      <c r="U186" s="21">
        <v>9377.5680000000029</v>
      </c>
      <c r="V186" s="22">
        <v>1835.4713846400009</v>
      </c>
      <c r="W186" s="23">
        <v>1556.602342919999</v>
      </c>
      <c r="X186" s="21">
        <v>6388.1160000000036</v>
      </c>
      <c r="Y186" s="22">
        <v>1250.34594468</v>
      </c>
      <c r="Z186" s="23">
        <v>1045.2502504199999</v>
      </c>
      <c r="AA186" s="21">
        <v>13315.482000000004</v>
      </c>
      <c r="AB186" s="22">
        <v>2606.2392918600012</v>
      </c>
      <c r="AC186" s="23">
        <v>2180.4149616000013</v>
      </c>
      <c r="AD186" s="21">
        <v>0</v>
      </c>
      <c r="AE186" s="22">
        <v>0</v>
      </c>
      <c r="AF186" s="23">
        <v>0</v>
      </c>
      <c r="AG186" s="21">
        <v>179.934</v>
      </c>
      <c r="AH186" s="22">
        <v>35.218481820000001</v>
      </c>
      <c r="AI186" s="23">
        <v>30.034815120000001</v>
      </c>
      <c r="AJ186" s="21">
        <v>6320.6340000000009</v>
      </c>
      <c r="AK186" s="22">
        <v>1237.1376928200002</v>
      </c>
      <c r="AL186" s="23">
        <v>1019.7947591399994</v>
      </c>
      <c r="AM186" s="21">
        <v>490.69200000000001</v>
      </c>
      <c r="AN186" s="22">
        <v>96.043145159999995</v>
      </c>
      <c r="AO186" s="23">
        <v>79.408440300000009</v>
      </c>
      <c r="AP186" s="21">
        <v>4189.8360000000002</v>
      </c>
      <c r="AQ186" s="22">
        <v>820.07660028000009</v>
      </c>
      <c r="AR186" s="23">
        <v>659.15560727999991</v>
      </c>
      <c r="AS186" s="21">
        <v>27846.431999999993</v>
      </c>
      <c r="AT186" s="22">
        <v>5450.3821353599978</v>
      </c>
      <c r="AU186" s="23">
        <v>4356.9955456800053</v>
      </c>
      <c r="AV186" s="21">
        <v>39483.408000000054</v>
      </c>
      <c r="AW186" s="22">
        <v>7728.0874478400037</v>
      </c>
      <c r="AX186" s="23">
        <v>6358.840552919999</v>
      </c>
    </row>
    <row r="187" spans="1:50" x14ac:dyDescent="0.25">
      <c r="A187" s="7">
        <v>180</v>
      </c>
      <c r="B187" s="63" t="s">
        <v>144</v>
      </c>
      <c r="C187" s="163">
        <v>172</v>
      </c>
      <c r="D187" s="91">
        <v>0.03</v>
      </c>
      <c r="E187" s="91" t="s">
        <v>368</v>
      </c>
      <c r="F187" s="74">
        <v>36096</v>
      </c>
      <c r="G187" s="74">
        <v>39448</v>
      </c>
      <c r="H187" s="94" t="s">
        <v>515</v>
      </c>
      <c r="I187" s="70">
        <f t="shared" si="78"/>
        <v>116110.47409999999</v>
      </c>
      <c r="J187" s="18">
        <f t="shared" si="79"/>
        <v>22892.341073556006</v>
      </c>
      <c r="K187" s="19">
        <f t="shared" si="76"/>
        <v>0.19716000000000006</v>
      </c>
      <c r="L187" s="20">
        <f t="shared" si="80"/>
        <v>18847.314900515001</v>
      </c>
      <c r="M187" s="138">
        <v>2289.25</v>
      </c>
      <c r="N187" s="130">
        <f t="shared" si="77"/>
        <v>16558.064900515001</v>
      </c>
      <c r="O187" s="21">
        <v>9912.1240999999991</v>
      </c>
      <c r="P187" s="22">
        <v>1954.2743875560018</v>
      </c>
      <c r="Q187" s="23">
        <v>1492.4907478460002</v>
      </c>
      <c r="R187" s="21">
        <v>17025.28000000001</v>
      </c>
      <c r="S187" s="22">
        <v>3356.7042047999998</v>
      </c>
      <c r="T187" s="23">
        <v>2845.4955899170009</v>
      </c>
      <c r="U187" s="21">
        <v>11399.384199999997</v>
      </c>
      <c r="V187" s="22">
        <v>2247.5025888720015</v>
      </c>
      <c r="W187" s="23">
        <v>1906.8189772259982</v>
      </c>
      <c r="X187" s="21">
        <v>9281.9710000000014</v>
      </c>
      <c r="Y187" s="22">
        <v>1830.0334023600019</v>
      </c>
      <c r="Z187" s="23">
        <v>1546.7225715840009</v>
      </c>
      <c r="AA187" s="21">
        <v>9499.7854999999981</v>
      </c>
      <c r="AB187" s="22">
        <v>1872.9777091800022</v>
      </c>
      <c r="AC187" s="23">
        <v>1560.5799449010001</v>
      </c>
      <c r="AD187" s="21">
        <v>7799.8693000000012</v>
      </c>
      <c r="AE187" s="22">
        <v>1537.8222311879997</v>
      </c>
      <c r="AF187" s="23">
        <v>1231.121205621002</v>
      </c>
      <c r="AG187" s="21">
        <v>6615.9905999999992</v>
      </c>
      <c r="AH187" s="22">
        <v>1304.4087066959989</v>
      </c>
      <c r="AI187" s="23">
        <v>1076.2508959640006</v>
      </c>
      <c r="AJ187" s="21">
        <v>7566.8287000000037</v>
      </c>
      <c r="AK187" s="22">
        <v>1491.8759464920006</v>
      </c>
      <c r="AL187" s="23">
        <v>1240.8994636750001</v>
      </c>
      <c r="AM187" s="21">
        <v>5720.480099999997</v>
      </c>
      <c r="AN187" s="22">
        <v>1127.8498565159991</v>
      </c>
      <c r="AO187" s="23">
        <v>934.66208506800024</v>
      </c>
      <c r="AP187" s="21">
        <v>6677.6487999999945</v>
      </c>
      <c r="AQ187" s="22">
        <v>1316.5652374079987</v>
      </c>
      <c r="AR187" s="23">
        <v>1060.9378074440008</v>
      </c>
      <c r="AS187" s="21">
        <v>11616.791599999999</v>
      </c>
      <c r="AT187" s="22">
        <v>2290.3666318559995</v>
      </c>
      <c r="AU187" s="23">
        <v>1830.5659487849987</v>
      </c>
      <c r="AV187" s="21">
        <v>12994.320200000002</v>
      </c>
      <c r="AW187" s="22">
        <v>2561.9601706320041</v>
      </c>
      <c r="AX187" s="23">
        <v>2120.769662484</v>
      </c>
    </row>
    <row r="188" spans="1:50" x14ac:dyDescent="0.25">
      <c r="A188" s="7">
        <v>181</v>
      </c>
      <c r="B188" s="63" t="s">
        <v>145</v>
      </c>
      <c r="C188" s="163">
        <v>5</v>
      </c>
      <c r="D188" s="91">
        <v>0.8</v>
      </c>
      <c r="E188" s="91" t="s">
        <v>368</v>
      </c>
      <c r="F188" s="74">
        <v>34229</v>
      </c>
      <c r="G188" s="74">
        <v>39387</v>
      </c>
      <c r="H188" s="94" t="s">
        <v>516</v>
      </c>
      <c r="I188" s="70">
        <f t="shared" si="78"/>
        <v>1146231.8399999996</v>
      </c>
      <c r="J188" s="18">
        <f t="shared" si="79"/>
        <v>195375.21712800008</v>
      </c>
      <c r="K188" s="19">
        <f t="shared" si="76"/>
        <v>0.17045000000000013</v>
      </c>
      <c r="L188" s="20">
        <f t="shared" si="80"/>
        <v>157467.53211719994</v>
      </c>
      <c r="M188" s="138">
        <v>19537.53</v>
      </c>
      <c r="N188" s="130">
        <f t="shared" si="77"/>
        <v>137930.00211719994</v>
      </c>
      <c r="O188" s="21">
        <v>51734.260000000017</v>
      </c>
      <c r="P188" s="22">
        <v>8818.1046169999972</v>
      </c>
      <c r="Q188" s="23">
        <v>6800.5348082999999</v>
      </c>
      <c r="R188" s="21">
        <v>166038.30000000005</v>
      </c>
      <c r="S188" s="22">
        <v>28301.228235000024</v>
      </c>
      <c r="T188" s="23">
        <v>23331.676637399993</v>
      </c>
      <c r="U188" s="21">
        <v>199933.81999999995</v>
      </c>
      <c r="V188" s="22">
        <v>34078.719619000047</v>
      </c>
      <c r="W188" s="23">
        <v>28094.835908900022</v>
      </c>
      <c r="X188" s="21">
        <v>160962.86999999991</v>
      </c>
      <c r="Y188" s="22">
        <v>27436.121191499984</v>
      </c>
      <c r="Z188" s="23">
        <v>22509.768100499965</v>
      </c>
      <c r="AA188" s="21">
        <v>70988.610000000015</v>
      </c>
      <c r="AB188" s="22">
        <v>12100.008574499992</v>
      </c>
      <c r="AC188" s="23">
        <v>9996.1419831000021</v>
      </c>
      <c r="AD188" s="21">
        <v>12876.86</v>
      </c>
      <c r="AE188" s="22">
        <v>2194.8607870000005</v>
      </c>
      <c r="AF188" s="23">
        <v>1332.0394079</v>
      </c>
      <c r="AG188" s="21">
        <v>32594.049999999996</v>
      </c>
      <c r="AH188" s="22">
        <v>5555.6558224999981</v>
      </c>
      <c r="AI188" s="23">
        <v>4409.6468588999987</v>
      </c>
      <c r="AJ188" s="21">
        <v>71062.389999999898</v>
      </c>
      <c r="AK188" s="22">
        <v>12112.584375499999</v>
      </c>
      <c r="AL188" s="23">
        <v>9920.0618840000025</v>
      </c>
      <c r="AM188" s="21">
        <v>19662.449999999997</v>
      </c>
      <c r="AN188" s="22">
        <v>3351.4646025000011</v>
      </c>
      <c r="AO188" s="23">
        <v>2643.721122500001</v>
      </c>
      <c r="AP188" s="21">
        <v>34901.300000000003</v>
      </c>
      <c r="AQ188" s="22">
        <v>5948.926585000002</v>
      </c>
      <c r="AR188" s="23">
        <v>4660.9759089000008</v>
      </c>
      <c r="AS188" s="21">
        <v>121506.40000000005</v>
      </c>
      <c r="AT188" s="22">
        <v>20710.765879999992</v>
      </c>
      <c r="AU188" s="23">
        <v>15968.686319</v>
      </c>
      <c r="AV188" s="21">
        <v>203970.52999999988</v>
      </c>
      <c r="AW188" s="22">
        <v>34766.776838500016</v>
      </c>
      <c r="AX188" s="23">
        <v>27799.443177799953</v>
      </c>
    </row>
    <row r="189" spans="1:50" x14ac:dyDescent="0.25">
      <c r="A189" s="7">
        <v>182</v>
      </c>
      <c r="B189" s="63" t="s">
        <v>146</v>
      </c>
      <c r="C189" s="163">
        <v>4</v>
      </c>
      <c r="D189" s="91">
        <v>0.2</v>
      </c>
      <c r="E189" s="91" t="s">
        <v>368</v>
      </c>
      <c r="F189" s="74">
        <v>36941</v>
      </c>
      <c r="G189" s="74">
        <v>39387</v>
      </c>
      <c r="H189" s="94" t="s">
        <v>517</v>
      </c>
      <c r="I189" s="70">
        <f t="shared" si="78"/>
        <v>475667.44000000012</v>
      </c>
      <c r="J189" s="18">
        <f t="shared" si="79"/>
        <v>90909.561132799994</v>
      </c>
      <c r="K189" s="19">
        <f t="shared" si="76"/>
        <v>0.19111999999999993</v>
      </c>
      <c r="L189" s="20">
        <f t="shared" si="80"/>
        <v>75203.673858480033</v>
      </c>
      <c r="M189" s="138">
        <v>9090.9699999999993</v>
      </c>
      <c r="N189" s="130">
        <f t="shared" si="77"/>
        <v>66112.703858480032</v>
      </c>
      <c r="O189" s="21">
        <v>22676.72080000001</v>
      </c>
      <c r="P189" s="22">
        <v>4333.9748792959999</v>
      </c>
      <c r="Q189" s="23">
        <v>3446.1992121760013</v>
      </c>
      <c r="R189" s="21">
        <v>71132.65679999991</v>
      </c>
      <c r="S189" s="22">
        <v>13594.87336761599</v>
      </c>
      <c r="T189" s="23">
        <v>11461.262729575998</v>
      </c>
      <c r="U189" s="21">
        <v>84138.94800000012</v>
      </c>
      <c r="V189" s="22">
        <v>16080.635741760005</v>
      </c>
      <c r="W189" s="23">
        <v>13565.152274512009</v>
      </c>
      <c r="X189" s="21">
        <v>67905.882400000075</v>
      </c>
      <c r="Y189" s="22">
        <v>12978.172244287989</v>
      </c>
      <c r="Z189" s="23">
        <v>10898.74987589601</v>
      </c>
      <c r="AA189" s="21">
        <v>28840.237599999986</v>
      </c>
      <c r="AB189" s="22">
        <v>5511.9462101119989</v>
      </c>
      <c r="AC189" s="23">
        <v>4654.2790352800002</v>
      </c>
      <c r="AD189" s="21">
        <v>5225.9919999999993</v>
      </c>
      <c r="AE189" s="22">
        <v>998.79159104000007</v>
      </c>
      <c r="AF189" s="23">
        <v>654.07905160800021</v>
      </c>
      <c r="AG189" s="21">
        <v>13493.126399999997</v>
      </c>
      <c r="AH189" s="22">
        <v>2578.8063175679999</v>
      </c>
      <c r="AI189" s="23">
        <v>2103.6615801200001</v>
      </c>
      <c r="AJ189" s="21">
        <v>29668.175199999994</v>
      </c>
      <c r="AK189" s="22">
        <v>5670.1816442240024</v>
      </c>
      <c r="AL189" s="23">
        <v>4755.988607272001</v>
      </c>
      <c r="AM189" s="21">
        <v>8065.9168000000009</v>
      </c>
      <c r="AN189" s="22">
        <v>1541.5580188159995</v>
      </c>
      <c r="AO189" s="23">
        <v>1250.0873164239999</v>
      </c>
      <c r="AP189" s="21">
        <v>13156.410400000006</v>
      </c>
      <c r="AQ189" s="22">
        <v>2514.453155648001</v>
      </c>
      <c r="AR189" s="23">
        <v>2024.4211916000006</v>
      </c>
      <c r="AS189" s="21">
        <v>48192.409599999999</v>
      </c>
      <c r="AT189" s="22">
        <v>9210.533322751995</v>
      </c>
      <c r="AU189" s="23">
        <v>7329.6599165839989</v>
      </c>
      <c r="AV189" s="21">
        <v>83170.963999999993</v>
      </c>
      <c r="AW189" s="22">
        <v>15895.634639679991</v>
      </c>
      <c r="AX189" s="23">
        <v>13060.133067432007</v>
      </c>
    </row>
    <row r="190" spans="1:50" x14ac:dyDescent="0.25">
      <c r="A190" s="16">
        <v>183</v>
      </c>
      <c r="B190" s="63" t="s">
        <v>147</v>
      </c>
      <c r="C190" s="163">
        <v>6</v>
      </c>
      <c r="D190" s="91">
        <v>0.44</v>
      </c>
      <c r="E190" s="91" t="s">
        <v>368</v>
      </c>
      <c r="F190" s="74">
        <v>35309</v>
      </c>
      <c r="G190" s="74">
        <v>39387</v>
      </c>
      <c r="H190" s="94" t="s">
        <v>518</v>
      </c>
      <c r="I190" s="70">
        <f t="shared" si="78"/>
        <v>926239.66600000008</v>
      </c>
      <c r="J190" s="18">
        <f t="shared" si="79"/>
        <v>159933.80312822</v>
      </c>
      <c r="K190" s="19">
        <f t="shared" si="76"/>
        <v>0.17266999999999999</v>
      </c>
      <c r="L190" s="20">
        <f t="shared" si="80"/>
        <v>127482.03227322004</v>
      </c>
      <c r="M190" s="138">
        <v>15993.390000000001</v>
      </c>
      <c r="N190" s="130">
        <f t="shared" si="77"/>
        <v>111488.64227322004</v>
      </c>
      <c r="O190" s="21">
        <v>18325.256000000019</v>
      </c>
      <c r="P190" s="22">
        <v>3164.2219535199961</v>
      </c>
      <c r="Q190" s="23">
        <v>2331.043763780001</v>
      </c>
      <c r="R190" s="21">
        <v>79893.728000000017</v>
      </c>
      <c r="S190" s="22">
        <v>13795.250013760004</v>
      </c>
      <c r="T190" s="23">
        <v>11243.423827800001</v>
      </c>
      <c r="U190" s="21">
        <v>86752.171999999948</v>
      </c>
      <c r="V190" s="22">
        <v>14979.49753923999</v>
      </c>
      <c r="W190" s="23">
        <v>12451.539925760004</v>
      </c>
      <c r="X190" s="21">
        <v>87763.270000000019</v>
      </c>
      <c r="Y190" s="22">
        <v>15154.083830900005</v>
      </c>
      <c r="Z190" s="23">
        <v>12503.74745854001</v>
      </c>
      <c r="AA190" s="21">
        <v>62258.693999999989</v>
      </c>
      <c r="AB190" s="22">
        <v>10750.208692980013</v>
      </c>
      <c r="AC190" s="23">
        <v>8898.781836219996</v>
      </c>
      <c r="AD190" s="21">
        <v>26302.469999999994</v>
      </c>
      <c r="AE190" s="22">
        <v>4541.647494900003</v>
      </c>
      <c r="AF190" s="23">
        <v>3489.4140075799996</v>
      </c>
      <c r="AG190" s="21">
        <v>35966.135999999991</v>
      </c>
      <c r="AH190" s="22">
        <v>6210.272703119992</v>
      </c>
      <c r="AI190" s="23">
        <v>4882.2292518999966</v>
      </c>
      <c r="AJ190" s="21">
        <v>72410.369999999923</v>
      </c>
      <c r="AK190" s="22">
        <v>12503.098587899998</v>
      </c>
      <c r="AL190" s="23">
        <v>9961.4011229600073</v>
      </c>
      <c r="AM190" s="21">
        <v>35134.46</v>
      </c>
      <c r="AN190" s="22">
        <v>6066.6672082000068</v>
      </c>
      <c r="AO190" s="23">
        <v>4754.2319538599986</v>
      </c>
      <c r="AP190" s="21">
        <v>63608.076000000023</v>
      </c>
      <c r="AQ190" s="22">
        <v>10983.206482920003</v>
      </c>
      <c r="AR190" s="23">
        <v>8277.9389945999956</v>
      </c>
      <c r="AS190" s="21">
        <v>153956.75400000016</v>
      </c>
      <c r="AT190" s="22">
        <v>26583.712713180001</v>
      </c>
      <c r="AU190" s="23">
        <v>20425.156198380002</v>
      </c>
      <c r="AV190" s="21">
        <v>203868.27999999994</v>
      </c>
      <c r="AW190" s="22">
        <v>35201.935907600004</v>
      </c>
      <c r="AX190" s="23">
        <v>28263.123931840015</v>
      </c>
    </row>
    <row r="191" spans="1:50" x14ac:dyDescent="0.25">
      <c r="A191" s="7">
        <v>184</v>
      </c>
      <c r="B191" s="63" t="s">
        <v>148</v>
      </c>
      <c r="C191" s="163">
        <v>9</v>
      </c>
      <c r="D191" s="91">
        <v>0.8</v>
      </c>
      <c r="E191" s="91" t="s">
        <v>368</v>
      </c>
      <c r="F191" s="74">
        <v>38336</v>
      </c>
      <c r="G191" s="74">
        <v>39814</v>
      </c>
      <c r="H191" s="94" t="s">
        <v>519</v>
      </c>
      <c r="I191" s="70">
        <f t="shared" si="78"/>
        <v>3250000.0023999969</v>
      </c>
      <c r="J191" s="18">
        <f t="shared" si="79"/>
        <v>553962.50040907937</v>
      </c>
      <c r="K191" s="19">
        <f t="shared" si="76"/>
        <v>0.17044999999999996</v>
      </c>
      <c r="L191" s="20">
        <f t="shared" si="80"/>
        <v>439952.92838777573</v>
      </c>
      <c r="M191" s="138">
        <v>55396.25</v>
      </c>
      <c r="N191" s="130">
        <f t="shared" si="77"/>
        <v>384556.67838777573</v>
      </c>
      <c r="O191" s="21">
        <v>199955.56320000027</v>
      </c>
      <c r="P191" s="22">
        <v>34082.42574744</v>
      </c>
      <c r="Q191" s="23">
        <v>24478.71393769202</v>
      </c>
      <c r="R191" s="21">
        <v>344122.04279999988</v>
      </c>
      <c r="S191" s="22">
        <v>58655.602195259999</v>
      </c>
      <c r="T191" s="23">
        <v>48463.033035935994</v>
      </c>
      <c r="U191" s="21">
        <v>367587.52440000029</v>
      </c>
      <c r="V191" s="22">
        <v>62655.293533980002</v>
      </c>
      <c r="W191" s="23">
        <v>51646.493550240055</v>
      </c>
      <c r="X191" s="21">
        <v>362887.76759999979</v>
      </c>
      <c r="Y191" s="22">
        <v>61854.219987420045</v>
      </c>
      <c r="Z191" s="23">
        <v>50704.52405515204</v>
      </c>
      <c r="AA191" s="21">
        <v>416313.67680000025</v>
      </c>
      <c r="AB191" s="22">
        <v>70960.666210559881</v>
      </c>
      <c r="AC191" s="23">
        <v>57353.752811148064</v>
      </c>
      <c r="AD191" s="21">
        <v>251236.24200000038</v>
      </c>
      <c r="AE191" s="22">
        <v>42823.217448900039</v>
      </c>
      <c r="AF191" s="23">
        <v>32669.266244795977</v>
      </c>
      <c r="AG191" s="21">
        <v>286208.35559999954</v>
      </c>
      <c r="AH191" s="22">
        <v>48784.214212019928</v>
      </c>
      <c r="AI191" s="23">
        <v>37912.093498559945</v>
      </c>
      <c r="AJ191" s="21">
        <v>362834.39280000015</v>
      </c>
      <c r="AK191" s="22">
        <v>61845.122252760004</v>
      </c>
      <c r="AL191" s="23">
        <v>49710.254646744012</v>
      </c>
      <c r="AM191" s="21">
        <v>258046.66199999998</v>
      </c>
      <c r="AN191" s="22">
        <v>43984.053537899985</v>
      </c>
      <c r="AO191" s="23">
        <v>35248.081251876014</v>
      </c>
      <c r="AP191" s="21">
        <v>156169.11119999993</v>
      </c>
      <c r="AQ191" s="22">
        <v>26619.025004039984</v>
      </c>
      <c r="AR191" s="23">
        <v>20636.043144863997</v>
      </c>
      <c r="AS191" s="21">
        <v>244638.66399999725</v>
      </c>
      <c r="AT191" s="22">
        <v>41698.660278799551</v>
      </c>
      <c r="AU191" s="23">
        <v>31130.672210767643</v>
      </c>
      <c r="AV191" s="21">
        <v>0</v>
      </c>
      <c r="AW191" s="22">
        <v>0</v>
      </c>
      <c r="AX191" s="23">
        <v>0</v>
      </c>
    </row>
    <row r="192" spans="1:50" x14ac:dyDescent="0.25">
      <c r="A192" s="7">
        <v>185</v>
      </c>
      <c r="B192" s="63" t="s">
        <v>149</v>
      </c>
      <c r="C192" s="163">
        <v>191</v>
      </c>
      <c r="D192" s="91">
        <v>5.5E-2</v>
      </c>
      <c r="E192" s="91" t="s">
        <v>368</v>
      </c>
      <c r="F192" s="74">
        <v>36970</v>
      </c>
      <c r="G192" s="74">
        <v>39600</v>
      </c>
      <c r="H192" s="94" t="s">
        <v>521</v>
      </c>
      <c r="I192" s="70">
        <f t="shared" si="78"/>
        <v>264999.98740000016</v>
      </c>
      <c r="J192" s="18">
        <f t="shared" si="79"/>
        <v>52247.39751578404</v>
      </c>
      <c r="K192" s="19">
        <f t="shared" si="76"/>
        <v>0.19716000000000003</v>
      </c>
      <c r="L192" s="20">
        <f t="shared" si="80"/>
        <v>42948.980385029041</v>
      </c>
      <c r="M192" s="138">
        <v>5224.75</v>
      </c>
      <c r="N192" s="130">
        <f t="shared" si="77"/>
        <v>37724.230385029041</v>
      </c>
      <c r="O192" s="21">
        <v>17401.436999999994</v>
      </c>
      <c r="P192" s="22">
        <v>3430.8673189200022</v>
      </c>
      <c r="Q192" s="23">
        <v>2563.8342008190016</v>
      </c>
      <c r="R192" s="21">
        <v>23201.262299999995</v>
      </c>
      <c r="S192" s="22">
        <v>4574.3608750680014</v>
      </c>
      <c r="T192" s="23">
        <v>3899.093094998997</v>
      </c>
      <c r="U192" s="21">
        <v>32396.375100000012</v>
      </c>
      <c r="V192" s="22">
        <v>6387.269314715998</v>
      </c>
      <c r="W192" s="23">
        <v>5426.342203319994</v>
      </c>
      <c r="X192" s="21">
        <v>29800.436999999976</v>
      </c>
      <c r="Y192" s="22">
        <v>5875.4541589199907</v>
      </c>
      <c r="Z192" s="23">
        <v>4959.187231869003</v>
      </c>
      <c r="AA192" s="21">
        <v>22123.790999999997</v>
      </c>
      <c r="AB192" s="22">
        <v>4361.9266335600041</v>
      </c>
      <c r="AC192" s="23">
        <v>3676.7788553280034</v>
      </c>
      <c r="AD192" s="21">
        <v>7245.9981000000062</v>
      </c>
      <c r="AE192" s="22">
        <v>1428.6209853960011</v>
      </c>
      <c r="AF192" s="23">
        <v>1124.4991987079986</v>
      </c>
      <c r="AG192" s="21">
        <v>18614.282399999978</v>
      </c>
      <c r="AH192" s="22">
        <v>3669.9919179839994</v>
      </c>
      <c r="AI192" s="23">
        <v>3001.7891361149996</v>
      </c>
      <c r="AJ192" s="21">
        <v>27655.83749999998</v>
      </c>
      <c r="AK192" s="22">
        <v>5452.6249215000007</v>
      </c>
      <c r="AL192" s="23">
        <v>4523.3493328560007</v>
      </c>
      <c r="AM192" s="21">
        <v>22342.2834</v>
      </c>
      <c r="AN192" s="22">
        <v>4405.0045951439997</v>
      </c>
      <c r="AO192" s="23">
        <v>3643.0907338350025</v>
      </c>
      <c r="AP192" s="21">
        <v>22056.517199999987</v>
      </c>
      <c r="AQ192" s="22">
        <v>4348.6629311520028</v>
      </c>
      <c r="AR192" s="23">
        <v>3492.7020197759994</v>
      </c>
      <c r="AS192" s="21">
        <v>23570.366399999995</v>
      </c>
      <c r="AT192" s="22">
        <v>4647.1334394239984</v>
      </c>
      <c r="AU192" s="23">
        <v>3680.2476683159998</v>
      </c>
      <c r="AV192" s="21">
        <v>18591.400000000205</v>
      </c>
      <c r="AW192" s="22">
        <v>3665.4804240000444</v>
      </c>
      <c r="AX192" s="23">
        <v>2958.0667090880397</v>
      </c>
    </row>
    <row r="193" spans="1:50" x14ac:dyDescent="0.25">
      <c r="A193" s="7">
        <v>186</v>
      </c>
      <c r="B193" s="63" t="s">
        <v>150</v>
      </c>
      <c r="C193" s="163">
        <v>193</v>
      </c>
      <c r="D193" s="91">
        <v>0.3</v>
      </c>
      <c r="E193" s="91" t="s">
        <v>368</v>
      </c>
      <c r="F193" s="74">
        <v>35885</v>
      </c>
      <c r="G193" s="74">
        <v>39448</v>
      </c>
      <c r="H193" s="94" t="s">
        <v>522</v>
      </c>
      <c r="I193" s="70">
        <f t="shared" si="78"/>
        <v>1250000.0039999983</v>
      </c>
      <c r="J193" s="18">
        <f t="shared" si="79"/>
        <v>224787.5007193198</v>
      </c>
      <c r="K193" s="19">
        <f t="shared" si="76"/>
        <v>0.17983000000000007</v>
      </c>
      <c r="L193" s="20">
        <f t="shared" si="80"/>
        <v>182768.37931871979</v>
      </c>
      <c r="M193" s="138">
        <v>22478.760000000002</v>
      </c>
      <c r="N193" s="130">
        <f t="shared" si="77"/>
        <v>160289.61931871978</v>
      </c>
      <c r="O193" s="21">
        <v>55869.260400000021</v>
      </c>
      <c r="P193" s="22">
        <v>10046.969097731997</v>
      </c>
      <c r="Q193" s="23">
        <v>7583.3421165359932</v>
      </c>
      <c r="R193" s="21">
        <v>183130.29839999983</v>
      </c>
      <c r="S193" s="22">
        <v>32932.321561272001</v>
      </c>
      <c r="T193" s="23">
        <v>27535.833741167997</v>
      </c>
      <c r="U193" s="21">
        <v>196578.35399999973</v>
      </c>
      <c r="V193" s="22">
        <v>35350.685399819944</v>
      </c>
      <c r="W193" s="23">
        <v>29483.626063403979</v>
      </c>
      <c r="X193" s="21">
        <v>198932.63279999982</v>
      </c>
      <c r="Y193" s="22">
        <v>35774.055356423989</v>
      </c>
      <c r="Z193" s="23">
        <v>29668.248441947977</v>
      </c>
      <c r="AA193" s="21">
        <v>79791.192000000068</v>
      </c>
      <c r="AB193" s="22">
        <v>14348.850057360003</v>
      </c>
      <c r="AC193" s="23">
        <v>11934.740259875991</v>
      </c>
      <c r="AD193" s="21">
        <v>6079.7376000000013</v>
      </c>
      <c r="AE193" s="22">
        <v>1093.3192126079994</v>
      </c>
      <c r="AF193" s="23">
        <v>831.92137532400011</v>
      </c>
      <c r="AG193" s="21">
        <v>16228.281599999997</v>
      </c>
      <c r="AH193" s="22">
        <v>2918.3318801280025</v>
      </c>
      <c r="AI193" s="23">
        <v>2284.7307834239996</v>
      </c>
      <c r="AJ193" s="21">
        <v>167622.53880000015</v>
      </c>
      <c r="AK193" s="22">
        <v>30143.561152403985</v>
      </c>
      <c r="AL193" s="23">
        <v>24475.299156911988</v>
      </c>
      <c r="AM193" s="21">
        <v>33427.646399999976</v>
      </c>
      <c r="AN193" s="22">
        <v>6011.2936521120037</v>
      </c>
      <c r="AO193" s="23">
        <v>4875.6998161919992</v>
      </c>
      <c r="AP193" s="21">
        <v>32413.814399999959</v>
      </c>
      <c r="AQ193" s="22">
        <v>5828.976243551997</v>
      </c>
      <c r="AR193" s="23">
        <v>4569.7106379720071</v>
      </c>
      <c r="AS193" s="21">
        <v>158415.35760000019</v>
      </c>
      <c r="AT193" s="22">
        <v>28487.833757208056</v>
      </c>
      <c r="AU193" s="23">
        <v>22214.886215531984</v>
      </c>
      <c r="AV193" s="21">
        <v>121510.88999999875</v>
      </c>
      <c r="AW193" s="22">
        <v>21851.303348699777</v>
      </c>
      <c r="AX193" s="23">
        <v>17310.340710431847</v>
      </c>
    </row>
    <row r="194" spans="1:50" x14ac:dyDescent="0.25">
      <c r="A194" s="16">
        <v>187</v>
      </c>
      <c r="B194" s="63" t="s">
        <v>151</v>
      </c>
      <c r="C194" s="163">
        <v>194</v>
      </c>
      <c r="D194" s="91">
        <v>2.5000000000000001E-2</v>
      </c>
      <c r="E194" s="91" t="s">
        <v>368</v>
      </c>
      <c r="F194" s="74">
        <v>37391</v>
      </c>
      <c r="G194" s="74">
        <v>39995</v>
      </c>
      <c r="H194" s="94" t="s">
        <v>523</v>
      </c>
      <c r="I194" s="70">
        <f t="shared" si="78"/>
        <v>36899.646299999993</v>
      </c>
      <c r="J194" s="18">
        <f t="shared" si="79"/>
        <v>7275.1342645079985</v>
      </c>
      <c r="K194" s="19">
        <f t="shared" si="76"/>
        <v>0.19716</v>
      </c>
      <c r="L194" s="20">
        <f t="shared" si="80"/>
        <v>6050.3413571059991</v>
      </c>
      <c r="M194" s="138">
        <v>727.53</v>
      </c>
      <c r="N194" s="130">
        <f t="shared" si="77"/>
        <v>5322.8113571059994</v>
      </c>
      <c r="O194" s="21">
        <v>2040.0567999999987</v>
      </c>
      <c r="P194" s="22">
        <v>402.2175986879999</v>
      </c>
      <c r="Q194" s="23">
        <v>331.89391855999997</v>
      </c>
      <c r="R194" s="21">
        <v>14207.077299999992</v>
      </c>
      <c r="S194" s="22">
        <v>2801.0673604679987</v>
      </c>
      <c r="T194" s="23">
        <v>2374.2537020460004</v>
      </c>
      <c r="U194" s="21">
        <v>3226.101000000001</v>
      </c>
      <c r="V194" s="22">
        <v>636.05807316000016</v>
      </c>
      <c r="W194" s="23">
        <v>525.27177269299978</v>
      </c>
      <c r="X194" s="21">
        <v>3054.7165999999979</v>
      </c>
      <c r="Y194" s="22">
        <v>602.26792485599958</v>
      </c>
      <c r="Z194" s="23">
        <v>500.61295950899961</v>
      </c>
      <c r="AA194" s="21">
        <v>6165.8210999999965</v>
      </c>
      <c r="AB194" s="22">
        <v>1215.6532880760005</v>
      </c>
      <c r="AC194" s="23">
        <v>1003.6464734430006</v>
      </c>
      <c r="AD194" s="21">
        <v>324.58509999999961</v>
      </c>
      <c r="AE194" s="22">
        <v>63.995198315999936</v>
      </c>
      <c r="AF194" s="23">
        <v>54.004072774000008</v>
      </c>
      <c r="AG194" s="21">
        <v>0</v>
      </c>
      <c r="AH194" s="22">
        <v>0</v>
      </c>
      <c r="AI194" s="23">
        <v>0</v>
      </c>
      <c r="AJ194" s="21">
        <v>119.31690000000015</v>
      </c>
      <c r="AK194" s="22">
        <v>23.524520004000028</v>
      </c>
      <c r="AL194" s="23">
        <v>18.596371909999998</v>
      </c>
      <c r="AM194" s="21">
        <v>0</v>
      </c>
      <c r="AN194" s="22">
        <v>0</v>
      </c>
      <c r="AO194" s="23">
        <v>0</v>
      </c>
      <c r="AP194" s="21">
        <v>0</v>
      </c>
      <c r="AQ194" s="22">
        <v>0</v>
      </c>
      <c r="AR194" s="23">
        <v>0</v>
      </c>
      <c r="AS194" s="21">
        <v>2915.3707000000045</v>
      </c>
      <c r="AT194" s="22">
        <v>574.79448721199969</v>
      </c>
      <c r="AU194" s="23">
        <v>459.96561048499956</v>
      </c>
      <c r="AV194" s="21">
        <v>4846.600800000002</v>
      </c>
      <c r="AW194" s="22">
        <v>955.55581372799998</v>
      </c>
      <c r="AX194" s="23">
        <v>782.09647568599985</v>
      </c>
    </row>
    <row r="195" spans="1:50" x14ac:dyDescent="0.25">
      <c r="A195" s="7">
        <v>188</v>
      </c>
      <c r="B195" s="63" t="s">
        <v>152</v>
      </c>
      <c r="C195" s="163">
        <v>199</v>
      </c>
      <c r="D195" s="91">
        <v>0.17</v>
      </c>
      <c r="E195" s="91" t="s">
        <v>368</v>
      </c>
      <c r="F195" s="74">
        <v>37613</v>
      </c>
      <c r="G195" s="74">
        <v>39934</v>
      </c>
      <c r="H195" s="94" t="s">
        <v>524</v>
      </c>
      <c r="I195" s="70">
        <f t="shared" si="78"/>
        <v>142438.06</v>
      </c>
      <c r="J195" s="18">
        <f t="shared" si="79"/>
        <v>27222.762027200009</v>
      </c>
      <c r="K195" s="19">
        <f t="shared" si="76"/>
        <v>0.19112000000000007</v>
      </c>
      <c r="L195" s="20">
        <f t="shared" si="80"/>
        <v>22272.177915608005</v>
      </c>
      <c r="M195" s="138">
        <v>2722.2799999999997</v>
      </c>
      <c r="N195" s="130">
        <f t="shared" si="77"/>
        <v>19549.897915608006</v>
      </c>
      <c r="O195" s="21">
        <v>14774.756000000003</v>
      </c>
      <c r="P195" s="22">
        <v>2823.7513667200028</v>
      </c>
      <c r="Q195" s="23">
        <v>2167.3248113439995</v>
      </c>
      <c r="R195" s="21">
        <v>32816.907200000009</v>
      </c>
      <c r="S195" s="22">
        <v>6271.9673040640009</v>
      </c>
      <c r="T195" s="23">
        <v>5278.9986911200021</v>
      </c>
      <c r="U195" s="21">
        <v>12811.92320000001</v>
      </c>
      <c r="V195" s="22">
        <v>2448.6147619840012</v>
      </c>
      <c r="W195" s="23">
        <v>2062.5374624479996</v>
      </c>
      <c r="X195" s="21">
        <v>9575.8191999999963</v>
      </c>
      <c r="Y195" s="22">
        <v>1830.1305655040007</v>
      </c>
      <c r="Z195" s="23">
        <v>1522.4402221920011</v>
      </c>
      <c r="AA195" s="21">
        <v>3379.1656000000003</v>
      </c>
      <c r="AB195" s="22">
        <v>645.82612947199982</v>
      </c>
      <c r="AC195" s="23">
        <v>551.01703187199985</v>
      </c>
      <c r="AD195" s="21">
        <v>1737.2120000000002</v>
      </c>
      <c r="AE195" s="22">
        <v>332.01595743999997</v>
      </c>
      <c r="AF195" s="23">
        <v>268.23866860800001</v>
      </c>
      <c r="AG195" s="21">
        <v>1850.1112000000003</v>
      </c>
      <c r="AH195" s="22">
        <v>353.59325254399999</v>
      </c>
      <c r="AI195" s="23">
        <v>285.02106194400005</v>
      </c>
      <c r="AJ195" s="21">
        <v>4386.3399999999992</v>
      </c>
      <c r="AK195" s="22">
        <v>838.31730079999966</v>
      </c>
      <c r="AL195" s="23">
        <v>691.867970528</v>
      </c>
      <c r="AM195" s="21">
        <v>5686.0151999999989</v>
      </c>
      <c r="AN195" s="22">
        <v>1086.7112250239998</v>
      </c>
      <c r="AO195" s="23">
        <v>893.9329825599998</v>
      </c>
      <c r="AP195" s="21">
        <v>12851.548000000003</v>
      </c>
      <c r="AQ195" s="22">
        <v>2456.1878537599987</v>
      </c>
      <c r="AR195" s="23">
        <v>1962.9406550160004</v>
      </c>
      <c r="AS195" s="21">
        <v>19299.165600000004</v>
      </c>
      <c r="AT195" s="22">
        <v>3688.4565294720023</v>
      </c>
      <c r="AU195" s="23">
        <v>2933.8920044000029</v>
      </c>
      <c r="AV195" s="21">
        <v>23269.09680000001</v>
      </c>
      <c r="AW195" s="22">
        <v>4447.1897804160044</v>
      </c>
      <c r="AX195" s="23">
        <v>3653.9663535760005</v>
      </c>
    </row>
    <row r="196" spans="1:50" x14ac:dyDescent="0.25">
      <c r="A196" s="7">
        <v>189</v>
      </c>
      <c r="B196" s="63" t="s">
        <v>153</v>
      </c>
      <c r="C196" s="163">
        <v>200</v>
      </c>
      <c r="D196" s="91">
        <v>0.39500000000000002</v>
      </c>
      <c r="E196" s="91" t="s">
        <v>368</v>
      </c>
      <c r="F196" s="74">
        <v>37568</v>
      </c>
      <c r="G196" s="74">
        <v>39448</v>
      </c>
      <c r="H196" s="94" t="s">
        <v>525</v>
      </c>
      <c r="I196" s="70">
        <f t="shared" si="78"/>
        <v>1944000.0131999999</v>
      </c>
      <c r="J196" s="18">
        <f t="shared" si="79"/>
        <v>349589.52237375599</v>
      </c>
      <c r="K196" s="19">
        <f t="shared" si="76"/>
        <v>0.17982999999999999</v>
      </c>
      <c r="L196" s="20">
        <f t="shared" si="80"/>
        <v>282516.39696945582</v>
      </c>
      <c r="M196" s="138">
        <v>34958.949999999997</v>
      </c>
      <c r="N196" s="130">
        <f t="shared" si="77"/>
        <v>247557.44696945581</v>
      </c>
      <c r="O196" s="21">
        <v>111856.60079999999</v>
      </c>
      <c r="P196" s="22">
        <v>20115.172521863999</v>
      </c>
      <c r="Q196" s="23">
        <v>14765.900541899991</v>
      </c>
      <c r="R196" s="21">
        <v>200695.34640000013</v>
      </c>
      <c r="S196" s="22">
        <v>36091.044143112005</v>
      </c>
      <c r="T196" s="23">
        <v>30183.474124991961</v>
      </c>
      <c r="U196" s="21">
        <v>249719.01240000024</v>
      </c>
      <c r="V196" s="22">
        <v>44906.969999891968</v>
      </c>
      <c r="W196" s="23">
        <v>37464.8334522</v>
      </c>
      <c r="X196" s="21">
        <v>232612.69440000004</v>
      </c>
      <c r="Y196" s="22">
        <v>41830.740833951997</v>
      </c>
      <c r="Z196" s="23">
        <v>34693.719164016002</v>
      </c>
      <c r="AA196" s="21">
        <v>151829.95320000005</v>
      </c>
      <c r="AB196" s="22">
        <v>27303.580483955993</v>
      </c>
      <c r="AC196" s="23">
        <v>22480.554205355991</v>
      </c>
      <c r="AD196" s="21">
        <v>60496.669199999982</v>
      </c>
      <c r="AE196" s="22">
        <v>10879.116022236009</v>
      </c>
      <c r="AF196" s="23">
        <v>8487.9804813600058</v>
      </c>
      <c r="AG196" s="21">
        <v>89825.504400000136</v>
      </c>
      <c r="AH196" s="22">
        <v>16153.320456252</v>
      </c>
      <c r="AI196" s="23">
        <v>12870.216272808017</v>
      </c>
      <c r="AJ196" s="21">
        <v>180037.98240000012</v>
      </c>
      <c r="AK196" s="22">
        <v>32376.230374992021</v>
      </c>
      <c r="AL196" s="23">
        <v>26307.029270183972</v>
      </c>
      <c r="AM196" s="21">
        <v>116662.22040000002</v>
      </c>
      <c r="AN196" s="22">
        <v>20979.367094532005</v>
      </c>
      <c r="AO196" s="23">
        <v>17013.464596392012</v>
      </c>
      <c r="AP196" s="21">
        <v>141322.36680000002</v>
      </c>
      <c r="AQ196" s="22">
        <v>25414.001221644005</v>
      </c>
      <c r="AR196" s="23">
        <v>19975.157354940009</v>
      </c>
      <c r="AS196" s="21">
        <v>216359.8727999999</v>
      </c>
      <c r="AT196" s="22">
        <v>38907.995925624047</v>
      </c>
      <c r="AU196" s="23">
        <v>30079.816844147961</v>
      </c>
      <c r="AV196" s="21">
        <v>192581.78999999954</v>
      </c>
      <c r="AW196" s="22">
        <v>34631.983295699909</v>
      </c>
      <c r="AX196" s="23">
        <v>28194.250661159935</v>
      </c>
    </row>
    <row r="197" spans="1:50" x14ac:dyDescent="0.25">
      <c r="A197" s="7">
        <v>190</v>
      </c>
      <c r="B197" s="63" t="s">
        <v>154</v>
      </c>
      <c r="C197" s="163">
        <v>201</v>
      </c>
      <c r="D197" s="91">
        <v>0.12</v>
      </c>
      <c r="E197" s="91" t="s">
        <v>368</v>
      </c>
      <c r="F197" s="74">
        <v>34182</v>
      </c>
      <c r="G197" s="74">
        <v>39479</v>
      </c>
      <c r="H197" s="94" t="s">
        <v>526</v>
      </c>
      <c r="I197" s="70">
        <f t="shared" si="78"/>
        <v>454999.99159999978</v>
      </c>
      <c r="J197" s="18">
        <f t="shared" si="79"/>
        <v>89057.148355868019</v>
      </c>
      <c r="K197" s="19">
        <f t="shared" si="76"/>
        <v>0.19573000000000013</v>
      </c>
      <c r="L197" s="20">
        <f t="shared" si="80"/>
        <v>73847.891233358008</v>
      </c>
      <c r="M197" s="138">
        <v>8905.73</v>
      </c>
      <c r="N197" s="130">
        <f t="shared" si="77"/>
        <v>64942.161233358012</v>
      </c>
      <c r="O197" s="21">
        <v>45509.288999999961</v>
      </c>
      <c r="P197" s="22">
        <v>8907.5331359699994</v>
      </c>
      <c r="Q197" s="23">
        <v>6767.891518127999</v>
      </c>
      <c r="R197" s="21">
        <v>79222.381800000076</v>
      </c>
      <c r="S197" s="22">
        <v>15506.196789713995</v>
      </c>
      <c r="T197" s="23">
        <v>13156.34535809999</v>
      </c>
      <c r="U197" s="21">
        <v>86339.229599999962</v>
      </c>
      <c r="V197" s="22">
        <v>16899.177409608012</v>
      </c>
      <c r="W197" s="23">
        <v>14333.790191117989</v>
      </c>
      <c r="X197" s="21">
        <v>83461.285799999809</v>
      </c>
      <c r="Y197" s="22">
        <v>16335.877469633999</v>
      </c>
      <c r="Z197" s="23">
        <v>13785.443394870001</v>
      </c>
      <c r="AA197" s="21">
        <v>51230.498399999917</v>
      </c>
      <c r="AB197" s="22">
        <v>10027.345451831998</v>
      </c>
      <c r="AC197" s="23">
        <v>8437.8411660360034</v>
      </c>
      <c r="AD197" s="21">
        <v>28626.46019999999</v>
      </c>
      <c r="AE197" s="22">
        <v>5603.0570549460008</v>
      </c>
      <c r="AF197" s="23">
        <v>4417.8961927320015</v>
      </c>
      <c r="AG197" s="21">
        <v>30000.436799999985</v>
      </c>
      <c r="AH197" s="22">
        <v>5871.9854948639959</v>
      </c>
      <c r="AI197" s="23">
        <v>4746.4652337060088</v>
      </c>
      <c r="AJ197" s="21">
        <v>50610.410000000164</v>
      </c>
      <c r="AK197" s="22">
        <v>9905.9755493000303</v>
      </c>
      <c r="AL197" s="23">
        <v>8202.2181786680158</v>
      </c>
      <c r="AM197" s="21">
        <v>0</v>
      </c>
      <c r="AN197" s="22">
        <v>0</v>
      </c>
      <c r="AO197" s="23">
        <v>0</v>
      </c>
      <c r="AP197" s="21">
        <v>0</v>
      </c>
      <c r="AQ197" s="22">
        <v>0</v>
      </c>
      <c r="AR197" s="23">
        <v>0</v>
      </c>
      <c r="AS197" s="21">
        <v>0</v>
      </c>
      <c r="AT197" s="22">
        <v>0</v>
      </c>
      <c r="AU197" s="23">
        <v>0</v>
      </c>
      <c r="AV197" s="21">
        <v>0</v>
      </c>
      <c r="AW197" s="22">
        <v>0</v>
      </c>
      <c r="AX197" s="23">
        <v>0</v>
      </c>
    </row>
    <row r="198" spans="1:50" x14ac:dyDescent="0.25">
      <c r="A198" s="16">
        <v>191</v>
      </c>
      <c r="B198" s="63" t="s">
        <v>155</v>
      </c>
      <c r="C198" s="163">
        <v>202</v>
      </c>
      <c r="D198" s="91">
        <v>0.4</v>
      </c>
      <c r="E198" s="91" t="s">
        <v>368</v>
      </c>
      <c r="F198" s="74">
        <v>35226</v>
      </c>
      <c r="G198" s="74">
        <v>39479</v>
      </c>
      <c r="H198" s="94" t="s">
        <v>527</v>
      </c>
      <c r="I198" s="70">
        <f t="shared" si="78"/>
        <v>1126350.2880000006</v>
      </c>
      <c r="J198" s="18">
        <f t="shared" si="79"/>
        <v>202551.57229103992</v>
      </c>
      <c r="K198" s="19">
        <f t="shared" si="76"/>
        <v>0.17982999999999982</v>
      </c>
      <c r="L198" s="20">
        <f t="shared" si="80"/>
        <v>163178.64618312003</v>
      </c>
      <c r="M198" s="138">
        <v>20255.160000000003</v>
      </c>
      <c r="N198" s="130">
        <f t="shared" si="77"/>
        <v>142923.48618312003</v>
      </c>
      <c r="O198" s="21">
        <v>84592.369600000107</v>
      </c>
      <c r="P198" s="22">
        <v>15212.245825167982</v>
      </c>
      <c r="Q198" s="23">
        <v>11560.803882800003</v>
      </c>
      <c r="R198" s="21">
        <v>242543.6224000002</v>
      </c>
      <c r="S198" s="22">
        <v>43616.619616191994</v>
      </c>
      <c r="T198" s="23">
        <v>36365.889738703976</v>
      </c>
      <c r="U198" s="21">
        <v>124992.72640000006</v>
      </c>
      <c r="V198" s="22">
        <v>22477.441988511997</v>
      </c>
      <c r="W198" s="23">
        <v>18799.218480912019</v>
      </c>
      <c r="X198" s="21">
        <v>72493.41119999993</v>
      </c>
      <c r="Y198" s="22">
        <v>13036.49013609601</v>
      </c>
      <c r="Z198" s="23">
        <v>10779.695827263989</v>
      </c>
      <c r="AA198" s="21">
        <v>114711.53280000012</v>
      </c>
      <c r="AB198" s="22">
        <v>20628.574943424013</v>
      </c>
      <c r="AC198" s="23">
        <v>16784.077746784002</v>
      </c>
      <c r="AD198" s="21">
        <v>59742.612799999981</v>
      </c>
      <c r="AE198" s="22">
        <v>10743.514059823989</v>
      </c>
      <c r="AF198" s="23">
        <v>7958.8440847519978</v>
      </c>
      <c r="AG198" s="21">
        <v>8425.8639999999996</v>
      </c>
      <c r="AH198" s="22">
        <v>1515.2231231200001</v>
      </c>
      <c r="AI198" s="23">
        <v>710.37511473599989</v>
      </c>
      <c r="AJ198" s="21">
        <v>20280.233599999989</v>
      </c>
      <c r="AK198" s="22">
        <v>3646.994408288002</v>
      </c>
      <c r="AL198" s="23">
        <v>2964.1873055999977</v>
      </c>
      <c r="AM198" s="21">
        <v>45614.329600000034</v>
      </c>
      <c r="AN198" s="22">
        <v>8202.8248919680045</v>
      </c>
      <c r="AO198" s="23">
        <v>6644.7907849440044</v>
      </c>
      <c r="AP198" s="21">
        <v>58753.009600000078</v>
      </c>
      <c r="AQ198" s="22">
        <v>10565.553716367991</v>
      </c>
      <c r="AR198" s="23">
        <v>8308.8200444800004</v>
      </c>
      <c r="AS198" s="21">
        <v>141562.03679999989</v>
      </c>
      <c r="AT198" s="22">
        <v>25457.101077743995</v>
      </c>
      <c r="AU198" s="23">
        <v>19946.303104048005</v>
      </c>
      <c r="AV198" s="21">
        <v>152638.53920000003</v>
      </c>
      <c r="AW198" s="22">
        <v>27448.98850433599</v>
      </c>
      <c r="AX198" s="23">
        <v>22355.640068096018</v>
      </c>
    </row>
    <row r="199" spans="1:50" x14ac:dyDescent="0.25">
      <c r="A199" s="7">
        <v>192</v>
      </c>
      <c r="B199" s="63" t="s">
        <v>156</v>
      </c>
      <c r="C199" s="163">
        <v>203</v>
      </c>
      <c r="D199" s="91">
        <v>0.16</v>
      </c>
      <c r="E199" s="91" t="s">
        <v>368</v>
      </c>
      <c r="F199" s="74">
        <v>36875</v>
      </c>
      <c r="G199" s="74">
        <v>39479</v>
      </c>
      <c r="H199" s="94" t="s">
        <v>528</v>
      </c>
      <c r="I199" s="70">
        <f t="shared" si="78"/>
        <v>620000.01800000016</v>
      </c>
      <c r="J199" s="18">
        <f t="shared" si="79"/>
        <v>118494.40344016002</v>
      </c>
      <c r="K199" s="19">
        <f t="shared" si="76"/>
        <v>0.19111999999999998</v>
      </c>
      <c r="L199" s="20">
        <f t="shared" si="80"/>
        <v>97938.963343968033</v>
      </c>
      <c r="M199" s="138">
        <v>11849.460000000001</v>
      </c>
      <c r="N199" s="130">
        <f t="shared" si="77"/>
        <v>86089.503343968026</v>
      </c>
      <c r="O199" s="21">
        <v>44452.014000000068</v>
      </c>
      <c r="P199" s="22">
        <v>8495.668915680013</v>
      </c>
      <c r="Q199" s="23">
        <v>6393.2150313239972</v>
      </c>
      <c r="R199" s="21">
        <v>114155.23320000008</v>
      </c>
      <c r="S199" s="22">
        <v>21817.348169184002</v>
      </c>
      <c r="T199" s="23">
        <v>18437.482797888002</v>
      </c>
      <c r="U199" s="21">
        <v>110281.27200000008</v>
      </c>
      <c r="V199" s="22">
        <v>21076.95670463999</v>
      </c>
      <c r="W199" s="23">
        <v>17786.365928196017</v>
      </c>
      <c r="X199" s="21">
        <v>119034.12240000001</v>
      </c>
      <c r="Y199" s="22">
        <v>22749.801473088006</v>
      </c>
      <c r="Z199" s="23">
        <v>19100.802253920017</v>
      </c>
      <c r="AA199" s="21">
        <v>63065.334000000003</v>
      </c>
      <c r="AB199" s="22">
        <v>12053.046634079996</v>
      </c>
      <c r="AC199" s="23">
        <v>10137.601546727994</v>
      </c>
      <c r="AD199" s="21">
        <v>16224.1392</v>
      </c>
      <c r="AE199" s="22">
        <v>3100.7574839040003</v>
      </c>
      <c r="AF199" s="23">
        <v>2432.4026518560036</v>
      </c>
      <c r="AG199" s="21">
        <v>42064.363200000043</v>
      </c>
      <c r="AH199" s="22">
        <v>8039.3410947840075</v>
      </c>
      <c r="AI199" s="23">
        <v>6540.992189051999</v>
      </c>
      <c r="AJ199" s="21">
        <v>9698.470800000001</v>
      </c>
      <c r="AK199" s="22">
        <v>1853.5717392959998</v>
      </c>
      <c r="AL199" s="23">
        <v>1522.810745843999</v>
      </c>
      <c r="AM199" s="21">
        <v>42211.803600000007</v>
      </c>
      <c r="AN199" s="22">
        <v>8067.5199040320058</v>
      </c>
      <c r="AO199" s="23">
        <v>6622.489688927998</v>
      </c>
      <c r="AP199" s="21">
        <v>53662.545599999983</v>
      </c>
      <c r="AQ199" s="22">
        <v>10255.985715071998</v>
      </c>
      <c r="AR199" s="23">
        <v>8173.4016677640038</v>
      </c>
      <c r="AS199" s="21">
        <v>5150.7199999999939</v>
      </c>
      <c r="AT199" s="22">
        <v>984.40560639999865</v>
      </c>
      <c r="AU199" s="23">
        <v>791.39884246799897</v>
      </c>
      <c r="AV199" s="21">
        <v>0</v>
      </c>
      <c r="AW199" s="22">
        <v>0</v>
      </c>
      <c r="AX199" s="23">
        <v>0</v>
      </c>
    </row>
    <row r="200" spans="1:50" x14ac:dyDescent="0.25">
      <c r="A200" s="7">
        <v>193</v>
      </c>
      <c r="B200" s="63" t="s">
        <v>157</v>
      </c>
      <c r="C200" s="163">
        <v>204</v>
      </c>
      <c r="D200" s="91">
        <v>0.31</v>
      </c>
      <c r="E200" s="91" t="s">
        <v>368</v>
      </c>
      <c r="F200" s="74">
        <v>36917</v>
      </c>
      <c r="G200" s="74">
        <v>39873</v>
      </c>
      <c r="H200" s="94" t="s">
        <v>529</v>
      </c>
      <c r="I200" s="70">
        <f t="shared" si="78"/>
        <v>602710.03920000012</v>
      </c>
      <c r="J200" s="18">
        <f t="shared" si="79"/>
        <v>108385.34634933603</v>
      </c>
      <c r="K200" s="19">
        <f t="shared" si="76"/>
        <v>0.17983000000000002</v>
      </c>
      <c r="L200" s="20">
        <f t="shared" si="80"/>
        <v>88203.23964540803</v>
      </c>
      <c r="M200" s="138">
        <v>10838.539999999999</v>
      </c>
      <c r="N200" s="130">
        <f t="shared" si="77"/>
        <v>77364.699645408036</v>
      </c>
      <c r="O200" s="21">
        <v>8078.8295999999991</v>
      </c>
      <c r="P200" s="22">
        <v>1452.8159269679991</v>
      </c>
      <c r="Q200" s="23">
        <v>1172.9248539519995</v>
      </c>
      <c r="R200" s="21">
        <v>107558.68640000001</v>
      </c>
      <c r="S200" s="22">
        <v>19342.278575312008</v>
      </c>
      <c r="T200" s="23">
        <v>16067.447824687997</v>
      </c>
      <c r="U200" s="21">
        <v>98178.114400000035</v>
      </c>
      <c r="V200" s="22">
        <v>17655.37031255199</v>
      </c>
      <c r="W200" s="23">
        <v>14695.27589134399</v>
      </c>
      <c r="X200" s="21">
        <v>72066.95600000002</v>
      </c>
      <c r="Y200" s="22">
        <v>12959.800697479997</v>
      </c>
      <c r="Z200" s="23">
        <v>10697.66900074401</v>
      </c>
      <c r="AA200" s="21">
        <v>27428.333599999987</v>
      </c>
      <c r="AB200" s="22">
        <v>4932.4372312880014</v>
      </c>
      <c r="AC200" s="23">
        <v>4128.5150991600021</v>
      </c>
      <c r="AD200" s="21">
        <v>0</v>
      </c>
      <c r="AE200" s="22">
        <v>0</v>
      </c>
      <c r="AF200" s="23">
        <v>0</v>
      </c>
      <c r="AG200" s="21">
        <v>32354.64160000001</v>
      </c>
      <c r="AH200" s="22">
        <v>5818.3351989280054</v>
      </c>
      <c r="AI200" s="23">
        <v>4644.5736756720062</v>
      </c>
      <c r="AJ200" s="21">
        <v>58003.482400000037</v>
      </c>
      <c r="AK200" s="22">
        <v>10430.766239992006</v>
      </c>
      <c r="AL200" s="23">
        <v>8437.0831978240039</v>
      </c>
      <c r="AM200" s="21">
        <v>13630.5344</v>
      </c>
      <c r="AN200" s="22">
        <v>2451.1790011519979</v>
      </c>
      <c r="AO200" s="23">
        <v>1951.4189663759989</v>
      </c>
      <c r="AP200" s="21">
        <v>17941.852000000003</v>
      </c>
      <c r="AQ200" s="22">
        <v>3226.4832451600018</v>
      </c>
      <c r="AR200" s="23">
        <v>2479.8897253519981</v>
      </c>
      <c r="AS200" s="21">
        <v>79325.585599999991</v>
      </c>
      <c r="AT200" s="22">
        <v>14265.120058448025</v>
      </c>
      <c r="AU200" s="23">
        <v>11131.479350056019</v>
      </c>
      <c r="AV200" s="21">
        <v>88143.023200000025</v>
      </c>
      <c r="AW200" s="22">
        <v>15850.759862056007</v>
      </c>
      <c r="AX200" s="23">
        <v>12796.962060240012</v>
      </c>
    </row>
    <row r="201" spans="1:50" x14ac:dyDescent="0.25">
      <c r="A201" s="7">
        <v>194</v>
      </c>
      <c r="B201" s="63" t="s">
        <v>158</v>
      </c>
      <c r="C201" s="163">
        <v>205</v>
      </c>
      <c r="D201" s="91">
        <v>0.14499999999999999</v>
      </c>
      <c r="E201" s="91" t="s">
        <v>368</v>
      </c>
      <c r="F201" s="74">
        <v>36357</v>
      </c>
      <c r="G201" s="74">
        <v>39448</v>
      </c>
      <c r="H201" s="94" t="s">
        <v>530</v>
      </c>
      <c r="I201" s="70">
        <f t="shared" si="78"/>
        <v>509929.56218723988</v>
      </c>
      <c r="J201" s="18">
        <f t="shared" si="79"/>
        <v>99808.513206908479</v>
      </c>
      <c r="K201" s="19">
        <f t="shared" si="76"/>
        <v>0.19573000000000004</v>
      </c>
      <c r="L201" s="20">
        <f t="shared" si="80"/>
        <v>82435.475421055831</v>
      </c>
      <c r="M201" s="138">
        <v>9980.8499999999985</v>
      </c>
      <c r="N201" s="130">
        <f t="shared" si="77"/>
        <v>72454.625421055825</v>
      </c>
      <c r="O201" s="21">
        <v>23662.670982600001</v>
      </c>
      <c r="P201" s="22">
        <v>4631.4945914242935</v>
      </c>
      <c r="Q201" s="23">
        <v>3600.4876293826242</v>
      </c>
      <c r="R201" s="21">
        <v>44132.045622599959</v>
      </c>
      <c r="S201" s="22">
        <v>8637.9652897114993</v>
      </c>
      <c r="T201" s="23">
        <v>7271.1536140422477</v>
      </c>
      <c r="U201" s="21">
        <v>66083.593144919956</v>
      </c>
      <c r="V201" s="22">
        <v>12934.541686255194</v>
      </c>
      <c r="W201" s="23">
        <v>10980.584350706469</v>
      </c>
      <c r="X201" s="21">
        <v>81960.350125680052</v>
      </c>
      <c r="Y201" s="22">
        <v>16042.099330099352</v>
      </c>
      <c r="Z201" s="23">
        <v>13533.735450726503</v>
      </c>
      <c r="AA201" s="21">
        <v>30257.995661399993</v>
      </c>
      <c r="AB201" s="22">
        <v>5922.3974908058181</v>
      </c>
      <c r="AC201" s="23">
        <v>5030.2846163818731</v>
      </c>
      <c r="AD201" s="21">
        <v>5918.0477803200019</v>
      </c>
      <c r="AE201" s="22">
        <v>1158.3394920420333</v>
      </c>
      <c r="AF201" s="23">
        <v>924.55681925159251</v>
      </c>
      <c r="AG201" s="21">
        <v>10256.316963360001</v>
      </c>
      <c r="AH201" s="22">
        <v>2007.4689192384544</v>
      </c>
      <c r="AI201" s="23">
        <v>1591.5851026599282</v>
      </c>
      <c r="AJ201" s="21">
        <v>37131.911100959995</v>
      </c>
      <c r="AK201" s="22">
        <v>7267.8289597909024</v>
      </c>
      <c r="AL201" s="23">
        <v>6054.0189386283801</v>
      </c>
      <c r="AM201" s="21">
        <v>13891.509270600001</v>
      </c>
      <c r="AN201" s="22">
        <v>2718.985109534538</v>
      </c>
      <c r="AO201" s="23">
        <v>2262.5989750717386</v>
      </c>
      <c r="AP201" s="21">
        <v>25877.419147319993</v>
      </c>
      <c r="AQ201" s="22">
        <v>5064.9872497049446</v>
      </c>
      <c r="AR201" s="23">
        <v>4063.2557143327208</v>
      </c>
      <c r="AS201" s="21">
        <v>79871.128023960016</v>
      </c>
      <c r="AT201" s="22">
        <v>15633.175888129694</v>
      </c>
      <c r="AU201" s="23">
        <v>12423.367789404518</v>
      </c>
      <c r="AV201" s="21">
        <v>90886.57436352002</v>
      </c>
      <c r="AW201" s="22">
        <v>17789.229200171751</v>
      </c>
      <c r="AX201" s="23">
        <v>14699.846420467215</v>
      </c>
    </row>
    <row r="202" spans="1:50" x14ac:dyDescent="0.25">
      <c r="A202" s="16">
        <v>195</v>
      </c>
      <c r="B202" s="63" t="s">
        <v>160</v>
      </c>
      <c r="C202" s="163">
        <v>213</v>
      </c>
      <c r="D202" s="91">
        <v>0.45</v>
      </c>
      <c r="E202" s="91" t="s">
        <v>368</v>
      </c>
      <c r="F202" s="74">
        <v>36644</v>
      </c>
      <c r="G202" s="74">
        <v>39479</v>
      </c>
      <c r="H202" s="94" t="s">
        <v>532</v>
      </c>
      <c r="I202" s="70">
        <f t="shared" si="78"/>
        <v>663583.9360000001</v>
      </c>
      <c r="J202" s="18">
        <f t="shared" si="79"/>
        <v>114581.03822912001</v>
      </c>
      <c r="K202" s="19">
        <f t="shared" si="76"/>
        <v>0.17266999999999999</v>
      </c>
      <c r="L202" s="20">
        <f t="shared" si="80"/>
        <v>92338.252464000019</v>
      </c>
      <c r="M202" s="138">
        <v>11458.109999999999</v>
      </c>
      <c r="N202" s="130">
        <f t="shared" si="77"/>
        <v>80880.142464000019</v>
      </c>
      <c r="O202" s="21">
        <v>24467.216000000022</v>
      </c>
      <c r="P202" s="22">
        <v>4224.7541867200007</v>
      </c>
      <c r="Q202" s="23">
        <v>3144.2626619199991</v>
      </c>
      <c r="R202" s="21">
        <v>73629.520000000062</v>
      </c>
      <c r="S202" s="22">
        <v>12713.609218400008</v>
      </c>
      <c r="T202" s="23">
        <v>10498.971214080004</v>
      </c>
      <c r="U202" s="21">
        <v>100521.31200000011</v>
      </c>
      <c r="V202" s="22">
        <v>17357.014943039991</v>
      </c>
      <c r="W202" s="23">
        <v>14384.413547680006</v>
      </c>
      <c r="X202" s="21">
        <v>89728.816000000006</v>
      </c>
      <c r="Y202" s="22">
        <v>15493.474658719992</v>
      </c>
      <c r="Z202" s="23">
        <v>12710.493212320005</v>
      </c>
      <c r="AA202" s="21">
        <v>66291.535999999993</v>
      </c>
      <c r="AB202" s="22">
        <v>11446.559521120013</v>
      </c>
      <c r="AC202" s="23">
        <v>9369.0032705599951</v>
      </c>
      <c r="AD202" s="21">
        <v>24789.711999999992</v>
      </c>
      <c r="AE202" s="22">
        <v>4280.4395710400004</v>
      </c>
      <c r="AF202" s="23">
        <v>3281.5712441600003</v>
      </c>
      <c r="AG202" s="21">
        <v>25799.711999999981</v>
      </c>
      <c r="AH202" s="22">
        <v>4454.8362710400024</v>
      </c>
      <c r="AI202" s="23">
        <v>3559.0747248000007</v>
      </c>
      <c r="AJ202" s="21">
        <v>54645.119999999995</v>
      </c>
      <c r="AK202" s="22">
        <v>9435.5728704000048</v>
      </c>
      <c r="AL202" s="23">
        <v>7581.8241801599988</v>
      </c>
      <c r="AM202" s="21">
        <v>14295.616000000007</v>
      </c>
      <c r="AN202" s="22">
        <v>2468.4240147200003</v>
      </c>
      <c r="AO202" s="23">
        <v>1990.5073623999997</v>
      </c>
      <c r="AP202" s="21">
        <v>19266.943999999985</v>
      </c>
      <c r="AQ202" s="22">
        <v>3326.8232204799992</v>
      </c>
      <c r="AR202" s="23">
        <v>2573.8335051199988</v>
      </c>
      <c r="AS202" s="21">
        <v>67637.536000000007</v>
      </c>
      <c r="AT202" s="22">
        <v>11678.973341119992</v>
      </c>
      <c r="AU202" s="23">
        <v>9020.2699192000091</v>
      </c>
      <c r="AV202" s="21">
        <v>102510.89600000008</v>
      </c>
      <c r="AW202" s="22">
        <v>17700.55641232002</v>
      </c>
      <c r="AX202" s="23">
        <v>14224.027621599998</v>
      </c>
    </row>
    <row r="203" spans="1:50" x14ac:dyDescent="0.25">
      <c r="A203" s="7">
        <v>196</v>
      </c>
      <c r="B203" s="63" t="s">
        <v>161</v>
      </c>
      <c r="C203" s="163">
        <v>214</v>
      </c>
      <c r="D203" s="91">
        <v>0.25</v>
      </c>
      <c r="E203" s="91" t="s">
        <v>368</v>
      </c>
      <c r="F203" s="74">
        <v>37207</v>
      </c>
      <c r="G203" s="74">
        <v>39479</v>
      </c>
      <c r="H203" s="94" t="s">
        <v>533</v>
      </c>
      <c r="I203" s="70">
        <f t="shared" si="78"/>
        <v>476643.92800000019</v>
      </c>
      <c r="J203" s="18">
        <f t="shared" si="79"/>
        <v>85714.877572239988</v>
      </c>
      <c r="K203" s="19">
        <f t="shared" si="76"/>
        <v>0.17982999999999991</v>
      </c>
      <c r="L203" s="20">
        <f t="shared" si="80"/>
        <v>69698.584528480002</v>
      </c>
      <c r="M203" s="138">
        <v>8571.49</v>
      </c>
      <c r="N203" s="130">
        <f t="shared" si="77"/>
        <v>61127.094528480004</v>
      </c>
      <c r="O203" s="21">
        <v>20046.767999999996</v>
      </c>
      <c r="P203" s="22">
        <v>3605.0102894399984</v>
      </c>
      <c r="Q203" s="23">
        <v>2729.266828400001</v>
      </c>
      <c r="R203" s="21">
        <v>51559.759999999951</v>
      </c>
      <c r="S203" s="22">
        <v>9271.9916407999917</v>
      </c>
      <c r="T203" s="23">
        <v>7725.1433219199971</v>
      </c>
      <c r="U203" s="21">
        <v>71438.839999999953</v>
      </c>
      <c r="V203" s="22">
        <v>12846.846597199994</v>
      </c>
      <c r="W203" s="23">
        <v>10730.595579039998</v>
      </c>
      <c r="X203" s="21">
        <v>66110.512000000104</v>
      </c>
      <c r="Y203" s="22">
        <v>11888.653372959994</v>
      </c>
      <c r="Z203" s="23">
        <v>9841.0662292000034</v>
      </c>
      <c r="AA203" s="21">
        <v>47458.848000000013</v>
      </c>
      <c r="AB203" s="22">
        <v>8534.5246358399963</v>
      </c>
      <c r="AC203" s="23">
        <v>7042.877953440001</v>
      </c>
      <c r="AD203" s="21">
        <v>17959.688000000013</v>
      </c>
      <c r="AE203" s="22">
        <v>3229.6906930400014</v>
      </c>
      <c r="AF203" s="23">
        <v>2502.3068353599988</v>
      </c>
      <c r="AG203" s="21">
        <v>19582.495999999992</v>
      </c>
      <c r="AH203" s="22">
        <v>3521.52025568</v>
      </c>
      <c r="AI203" s="23">
        <v>2833.7078614399979</v>
      </c>
      <c r="AJ203" s="21">
        <v>38463.544000000031</v>
      </c>
      <c r="AK203" s="22">
        <v>6916.899117519999</v>
      </c>
      <c r="AL203" s="23">
        <v>5607.2125951200014</v>
      </c>
      <c r="AM203" s="21">
        <v>9541.2720000000045</v>
      </c>
      <c r="AN203" s="22">
        <v>1715.8069437599997</v>
      </c>
      <c r="AO203" s="23">
        <v>1390.9792908000006</v>
      </c>
      <c r="AP203" s="21">
        <v>13375.664000000008</v>
      </c>
      <c r="AQ203" s="22">
        <v>2405.3456571199999</v>
      </c>
      <c r="AR203" s="23">
        <v>1882.4022313599994</v>
      </c>
      <c r="AS203" s="21">
        <v>48055.168000000042</v>
      </c>
      <c r="AT203" s="22">
        <v>8641.7608614399996</v>
      </c>
      <c r="AU203" s="23">
        <v>6751.1702676000023</v>
      </c>
      <c r="AV203" s="21">
        <v>73051.368000000046</v>
      </c>
      <c r="AW203" s="22">
        <v>13136.827507440014</v>
      </c>
      <c r="AX203" s="23">
        <v>10661.855534799992</v>
      </c>
    </row>
    <row r="204" spans="1:50" x14ac:dyDescent="0.25">
      <c r="A204" s="7">
        <v>197</v>
      </c>
      <c r="B204" s="63" t="s">
        <v>162</v>
      </c>
      <c r="C204" s="163">
        <v>209</v>
      </c>
      <c r="D204" s="91">
        <v>0.2</v>
      </c>
      <c r="E204" s="91" t="s">
        <v>368</v>
      </c>
      <c r="F204" s="74">
        <v>36798</v>
      </c>
      <c r="G204" s="74">
        <v>39479</v>
      </c>
      <c r="H204" s="94" t="s">
        <v>534</v>
      </c>
      <c r="I204" s="70">
        <f t="shared" si="78"/>
        <v>313907.47599999997</v>
      </c>
      <c r="J204" s="18">
        <f t="shared" si="79"/>
        <v>59993.996813119986</v>
      </c>
      <c r="K204" s="19">
        <f t="shared" si="76"/>
        <v>0.19111999999999998</v>
      </c>
      <c r="L204" s="20">
        <f t="shared" si="80"/>
        <v>49655.25633475199</v>
      </c>
      <c r="M204" s="138">
        <v>5999.4000000000005</v>
      </c>
      <c r="N204" s="130">
        <f t="shared" si="77"/>
        <v>43655.856334751988</v>
      </c>
      <c r="O204" s="21">
        <v>5527.5695999999989</v>
      </c>
      <c r="P204" s="22">
        <v>1056.4291019520003</v>
      </c>
      <c r="Q204" s="23">
        <v>831.56786543200008</v>
      </c>
      <c r="R204" s="21">
        <v>67004.238399999987</v>
      </c>
      <c r="S204" s="22">
        <v>12805.850043007989</v>
      </c>
      <c r="T204" s="23">
        <v>10811.449593872007</v>
      </c>
      <c r="U204" s="21">
        <v>48364.700800000042</v>
      </c>
      <c r="V204" s="22">
        <v>9243.461616895991</v>
      </c>
      <c r="W204" s="23">
        <v>7819.7074747999986</v>
      </c>
      <c r="X204" s="21">
        <v>32183.577600000008</v>
      </c>
      <c r="Y204" s="22">
        <v>6150.9253509119962</v>
      </c>
      <c r="Z204" s="23">
        <v>5150.5102649599949</v>
      </c>
      <c r="AA204" s="21">
        <v>27124.808800000013</v>
      </c>
      <c r="AB204" s="22">
        <v>5184.0934578560009</v>
      </c>
      <c r="AC204" s="23">
        <v>4304.3674239360016</v>
      </c>
      <c r="AD204" s="21">
        <v>3092.9688000000006</v>
      </c>
      <c r="AE204" s="22">
        <v>591.12819705599986</v>
      </c>
      <c r="AF204" s="23">
        <v>474.20466474400007</v>
      </c>
      <c r="AG204" s="21">
        <v>2003.7096000000004</v>
      </c>
      <c r="AH204" s="22">
        <v>382.94897875199979</v>
      </c>
      <c r="AI204" s="23">
        <v>307.54263307200006</v>
      </c>
      <c r="AJ204" s="21">
        <v>9122.0879999999979</v>
      </c>
      <c r="AK204" s="22">
        <v>1743.4134585600009</v>
      </c>
      <c r="AL204" s="23">
        <v>1444.7517543920001</v>
      </c>
      <c r="AM204" s="21">
        <v>2018.0096000000001</v>
      </c>
      <c r="AN204" s="22">
        <v>385.68199475199998</v>
      </c>
      <c r="AO204" s="23">
        <v>324.0753782160001</v>
      </c>
      <c r="AP204" s="21">
        <v>4314.7471999999989</v>
      </c>
      <c r="AQ204" s="22">
        <v>824.634484864</v>
      </c>
      <c r="AR204" s="23">
        <v>653.97303694399977</v>
      </c>
      <c r="AS204" s="21">
        <v>49499.431199999948</v>
      </c>
      <c r="AT204" s="22">
        <v>9460.3312909440083</v>
      </c>
      <c r="AU204" s="23">
        <v>7560.2070463599975</v>
      </c>
      <c r="AV204" s="21">
        <v>63651.626399999943</v>
      </c>
      <c r="AW204" s="22">
        <v>12165.098837567995</v>
      </c>
      <c r="AX204" s="23">
        <v>9972.8991980239934</v>
      </c>
    </row>
    <row r="205" spans="1:50" x14ac:dyDescent="0.25">
      <c r="A205" s="7">
        <v>198</v>
      </c>
      <c r="B205" s="63" t="s">
        <v>163</v>
      </c>
      <c r="C205" s="163">
        <v>207</v>
      </c>
      <c r="D205" s="91">
        <v>0.2</v>
      </c>
      <c r="E205" s="91" t="s">
        <v>368</v>
      </c>
      <c r="F205" s="74">
        <v>36941</v>
      </c>
      <c r="G205" s="74">
        <v>39479</v>
      </c>
      <c r="H205" s="94" t="s">
        <v>535</v>
      </c>
      <c r="I205" s="70">
        <f t="shared" si="78"/>
        <v>258188.93600000005</v>
      </c>
      <c r="J205" s="18">
        <f t="shared" si="79"/>
        <v>49345.069448319999</v>
      </c>
      <c r="K205" s="19">
        <f t="shared" si="76"/>
        <v>0.19111999999999996</v>
      </c>
      <c r="L205" s="20">
        <f t="shared" si="80"/>
        <v>40745.904308399993</v>
      </c>
      <c r="M205" s="138">
        <v>4934.51</v>
      </c>
      <c r="N205" s="130">
        <f t="shared" si="77"/>
        <v>35811.394308399991</v>
      </c>
      <c r="O205" s="21">
        <v>7248.232</v>
      </c>
      <c r="P205" s="22">
        <v>1385.2820998400002</v>
      </c>
      <c r="Q205" s="23">
        <v>1084.4408981600002</v>
      </c>
      <c r="R205" s="21">
        <v>49884.040000000023</v>
      </c>
      <c r="S205" s="22">
        <v>9533.837724800007</v>
      </c>
      <c r="T205" s="23">
        <v>8048.8099604000026</v>
      </c>
      <c r="U205" s="21">
        <v>33707.976000000002</v>
      </c>
      <c r="V205" s="22">
        <v>6442.2683731199959</v>
      </c>
      <c r="W205" s="23">
        <v>5440.8574411999989</v>
      </c>
      <c r="X205" s="21">
        <v>31338.264000000017</v>
      </c>
      <c r="Y205" s="22">
        <v>5989.3690156800048</v>
      </c>
      <c r="Z205" s="23">
        <v>5010.1821307999962</v>
      </c>
      <c r="AA205" s="21">
        <v>25381.584000000035</v>
      </c>
      <c r="AB205" s="22">
        <v>4850.9283340799975</v>
      </c>
      <c r="AC205" s="23">
        <v>4052.8480537599985</v>
      </c>
      <c r="AD205" s="21">
        <v>4337.1600000000017</v>
      </c>
      <c r="AE205" s="22">
        <v>828.9180192</v>
      </c>
      <c r="AF205" s="23">
        <v>650.66203663999988</v>
      </c>
      <c r="AG205" s="21">
        <v>1289.5439999999999</v>
      </c>
      <c r="AH205" s="22">
        <v>246.45764927999997</v>
      </c>
      <c r="AI205" s="23">
        <v>202.88982280000005</v>
      </c>
      <c r="AJ205" s="21">
        <v>9963.4879999999957</v>
      </c>
      <c r="AK205" s="22">
        <v>1904.22182656</v>
      </c>
      <c r="AL205" s="23">
        <v>1569.7986658400002</v>
      </c>
      <c r="AM205" s="21">
        <v>1165.2640000000001</v>
      </c>
      <c r="AN205" s="22">
        <v>222.70525568000002</v>
      </c>
      <c r="AO205" s="23">
        <v>183.73675304000002</v>
      </c>
      <c r="AP205" s="21">
        <v>6976.9279999999972</v>
      </c>
      <c r="AQ205" s="22">
        <v>1333.4304793600004</v>
      </c>
      <c r="AR205" s="23">
        <v>1058.4487014400006</v>
      </c>
      <c r="AS205" s="21">
        <v>40478.512000000017</v>
      </c>
      <c r="AT205" s="22">
        <v>7736.253213439998</v>
      </c>
      <c r="AU205" s="23">
        <v>6167.6641517600028</v>
      </c>
      <c r="AV205" s="21">
        <v>46417.943999999996</v>
      </c>
      <c r="AW205" s="22">
        <v>8871.3974572799998</v>
      </c>
      <c r="AX205" s="23">
        <v>7275.5656925599978</v>
      </c>
    </row>
    <row r="206" spans="1:50" x14ac:dyDescent="0.25">
      <c r="A206" s="16">
        <v>199</v>
      </c>
      <c r="B206" s="63" t="s">
        <v>164</v>
      </c>
      <c r="C206" s="163">
        <v>208</v>
      </c>
      <c r="D206" s="91">
        <v>0.32500000000000001</v>
      </c>
      <c r="E206" s="91" t="s">
        <v>368</v>
      </c>
      <c r="F206" s="74">
        <v>36157</v>
      </c>
      <c r="G206" s="74">
        <v>39479</v>
      </c>
      <c r="H206" s="94" t="s">
        <v>536</v>
      </c>
      <c r="I206" s="70">
        <f t="shared" si="78"/>
        <v>603122.72399999981</v>
      </c>
      <c r="J206" s="18">
        <f t="shared" si="79"/>
        <v>108459.55945691996</v>
      </c>
      <c r="K206" s="19">
        <f t="shared" si="76"/>
        <v>0.17982999999999999</v>
      </c>
      <c r="L206" s="20">
        <f t="shared" si="80"/>
        <v>88312.593054240016</v>
      </c>
      <c r="M206" s="138">
        <v>10845.960000000001</v>
      </c>
      <c r="N206" s="130">
        <f t="shared" si="77"/>
        <v>77466.63305424001</v>
      </c>
      <c r="O206" s="21">
        <v>388.26000000000005</v>
      </c>
      <c r="P206" s="22">
        <v>69.820795799999999</v>
      </c>
      <c r="Q206" s="23">
        <v>57.14677236</v>
      </c>
      <c r="R206" s="21">
        <v>84196.95600000002</v>
      </c>
      <c r="S206" s="22">
        <v>15141.138597479974</v>
      </c>
      <c r="T206" s="23">
        <v>12702.4465734</v>
      </c>
      <c r="U206" s="21">
        <v>73449.888000000006</v>
      </c>
      <c r="V206" s="22">
        <v>13208.493359040009</v>
      </c>
      <c r="W206" s="23">
        <v>11044.122724200006</v>
      </c>
      <c r="X206" s="21">
        <v>90592.47600000001</v>
      </c>
      <c r="Y206" s="22">
        <v>16291.24495908001</v>
      </c>
      <c r="Z206" s="23">
        <v>13501.717068840011</v>
      </c>
      <c r="AA206" s="21">
        <v>24732.912000000011</v>
      </c>
      <c r="AB206" s="22">
        <v>4447.7195649600017</v>
      </c>
      <c r="AC206" s="23">
        <v>3726.5170527600012</v>
      </c>
      <c r="AD206" s="21">
        <v>0</v>
      </c>
      <c r="AE206" s="22">
        <v>0</v>
      </c>
      <c r="AF206" s="23">
        <v>0</v>
      </c>
      <c r="AG206" s="21">
        <v>0</v>
      </c>
      <c r="AH206" s="22">
        <v>0</v>
      </c>
      <c r="AI206" s="23">
        <v>0</v>
      </c>
      <c r="AJ206" s="21">
        <v>28921.811999999973</v>
      </c>
      <c r="AK206" s="22">
        <v>5201.009451959997</v>
      </c>
      <c r="AL206" s="23">
        <v>4229.8217877600009</v>
      </c>
      <c r="AM206" s="21">
        <v>3232.152000000001</v>
      </c>
      <c r="AN206" s="22">
        <v>581.23789416</v>
      </c>
      <c r="AO206" s="23">
        <v>477.30383124000008</v>
      </c>
      <c r="AP206" s="21">
        <v>7233.9840000000022</v>
      </c>
      <c r="AQ206" s="22">
        <v>1300.8873427199997</v>
      </c>
      <c r="AR206" s="23">
        <v>1018.4954966400002</v>
      </c>
      <c r="AS206" s="21">
        <v>129842.376</v>
      </c>
      <c r="AT206" s="22">
        <v>23349.554476079968</v>
      </c>
      <c r="AU206" s="23">
        <v>18247.530553199995</v>
      </c>
      <c r="AV206" s="21">
        <v>160531.90799999982</v>
      </c>
      <c r="AW206" s="22">
        <v>28868.453015640007</v>
      </c>
      <c r="AX206" s="23">
        <v>23307.49119384</v>
      </c>
    </row>
    <row r="207" spans="1:50" x14ac:dyDescent="0.25">
      <c r="A207" s="7">
        <v>200</v>
      </c>
      <c r="B207" s="63" t="s">
        <v>159</v>
      </c>
      <c r="C207" s="163">
        <v>211</v>
      </c>
      <c r="D207" s="91">
        <v>0.5</v>
      </c>
      <c r="E207" s="91" t="s">
        <v>368</v>
      </c>
      <c r="F207" s="74">
        <v>37126</v>
      </c>
      <c r="G207" s="74">
        <v>39479</v>
      </c>
      <c r="H207" s="94" t="s">
        <v>531</v>
      </c>
      <c r="I207" s="70">
        <f t="shared" si="78"/>
        <v>841810.62399999984</v>
      </c>
      <c r="J207" s="18">
        <f t="shared" si="79"/>
        <v>145355.44044608003</v>
      </c>
      <c r="K207" s="19">
        <f t="shared" si="76"/>
        <v>0.17267000000000007</v>
      </c>
      <c r="L207" s="20">
        <f t="shared" si="80"/>
        <v>117131.81189264005</v>
      </c>
      <c r="M207" s="138">
        <v>14535.55</v>
      </c>
      <c r="N207" s="130">
        <f t="shared" si="77"/>
        <v>102596.26189264005</v>
      </c>
      <c r="O207" s="21">
        <v>31425.76000000002</v>
      </c>
      <c r="P207" s="22">
        <v>5426.285979199999</v>
      </c>
      <c r="Q207" s="23">
        <v>4053.9660817600011</v>
      </c>
      <c r="R207" s="21">
        <v>96460.815999999948</v>
      </c>
      <c r="S207" s="22">
        <v>16655.889098720007</v>
      </c>
      <c r="T207" s="23">
        <v>13760.287544959996</v>
      </c>
      <c r="U207" s="21">
        <v>131174.40000000002</v>
      </c>
      <c r="V207" s="22">
        <v>22649.883647999992</v>
      </c>
      <c r="W207" s="23">
        <v>18749.163363520009</v>
      </c>
      <c r="X207" s="21">
        <v>115797.37599999992</v>
      </c>
      <c r="Y207" s="22">
        <v>19994.732913920008</v>
      </c>
      <c r="Z207" s="23">
        <v>16413.811101280015</v>
      </c>
      <c r="AA207" s="21">
        <v>82890.928000000014</v>
      </c>
      <c r="AB207" s="22">
        <v>14312.776537760004</v>
      </c>
      <c r="AC207" s="23">
        <v>11699.40413312001</v>
      </c>
      <c r="AD207" s="21">
        <v>31258.07999999998</v>
      </c>
      <c r="AE207" s="22">
        <v>5397.3326736000017</v>
      </c>
      <c r="AF207" s="23">
        <v>4116.5437588800005</v>
      </c>
      <c r="AG207" s="21">
        <v>32844.160000000011</v>
      </c>
      <c r="AH207" s="22">
        <v>5671.2011071999996</v>
      </c>
      <c r="AI207" s="23">
        <v>4503.8354964800055</v>
      </c>
      <c r="AJ207" s="21">
        <v>66407.95199999999</v>
      </c>
      <c r="AK207" s="22">
        <v>11466.661071840006</v>
      </c>
      <c r="AL207" s="23">
        <v>9219.8689780799996</v>
      </c>
      <c r="AM207" s="21">
        <v>18359.504000000001</v>
      </c>
      <c r="AN207" s="22">
        <v>3170.1355556799995</v>
      </c>
      <c r="AO207" s="23">
        <v>2560.8551041600003</v>
      </c>
      <c r="AP207" s="21">
        <v>24102.447999999993</v>
      </c>
      <c r="AQ207" s="22">
        <v>4161.7696961600013</v>
      </c>
      <c r="AR207" s="23">
        <v>3224.6773899200007</v>
      </c>
      <c r="AS207" s="21">
        <v>83231.328000000009</v>
      </c>
      <c r="AT207" s="22">
        <v>14371.553405759994</v>
      </c>
      <c r="AU207" s="23">
        <v>11098.788366079998</v>
      </c>
      <c r="AV207" s="21">
        <v>127857.8720000001</v>
      </c>
      <c r="AW207" s="22">
        <v>22077.218758240026</v>
      </c>
      <c r="AX207" s="23">
        <v>17730.610574400012</v>
      </c>
    </row>
    <row r="208" spans="1:50" x14ac:dyDescent="0.25">
      <c r="A208" s="7">
        <v>201</v>
      </c>
      <c r="B208" s="63" t="s">
        <v>165</v>
      </c>
      <c r="C208" s="163">
        <v>212</v>
      </c>
      <c r="D208" s="91">
        <v>0.15</v>
      </c>
      <c r="E208" s="91" t="s">
        <v>368</v>
      </c>
      <c r="F208" s="74">
        <v>37463</v>
      </c>
      <c r="G208" s="74">
        <v>39479</v>
      </c>
      <c r="H208" s="94" t="s">
        <v>537</v>
      </c>
      <c r="I208" s="70">
        <f t="shared" si="78"/>
        <v>238609.54020000002</v>
      </c>
      <c r="J208" s="18">
        <f t="shared" si="79"/>
        <v>46703.045303346044</v>
      </c>
      <c r="K208" s="19">
        <f t="shared" si="76"/>
        <v>0.19573000000000018</v>
      </c>
      <c r="L208" s="20">
        <f t="shared" si="80"/>
        <v>38794.084739622005</v>
      </c>
      <c r="M208" s="138">
        <v>4670.3099999999995</v>
      </c>
      <c r="N208" s="130">
        <f t="shared" si="77"/>
        <v>34123.774739622007</v>
      </c>
      <c r="O208" s="21">
        <v>518.76600000000008</v>
      </c>
      <c r="P208" s="22">
        <v>101.53806917999998</v>
      </c>
      <c r="Q208" s="23">
        <v>82.27979290799999</v>
      </c>
      <c r="R208" s="21">
        <v>35447.461200000012</v>
      </c>
      <c r="S208" s="22">
        <v>6938.1315806760103</v>
      </c>
      <c r="T208" s="23">
        <v>5895.3670984860009</v>
      </c>
      <c r="U208" s="21">
        <v>35505.829199999978</v>
      </c>
      <c r="V208" s="22">
        <v>6949.5559493159935</v>
      </c>
      <c r="W208" s="23">
        <v>5902.1812459139992</v>
      </c>
      <c r="X208" s="21">
        <v>32217.384599999972</v>
      </c>
      <c r="Y208" s="22">
        <v>6305.9086877580003</v>
      </c>
      <c r="Z208" s="23">
        <v>5318.113106970005</v>
      </c>
      <c r="AA208" s="21">
        <v>20263.711199999998</v>
      </c>
      <c r="AB208" s="22">
        <v>3966.2161931760047</v>
      </c>
      <c r="AC208" s="23">
        <v>3329.0623152599997</v>
      </c>
      <c r="AD208" s="21">
        <v>1165.2852</v>
      </c>
      <c r="AE208" s="22">
        <v>228.08127219599996</v>
      </c>
      <c r="AF208" s="23">
        <v>183.00437040000006</v>
      </c>
      <c r="AG208" s="21">
        <v>2309.2433999999994</v>
      </c>
      <c r="AH208" s="22">
        <v>451.98821068199976</v>
      </c>
      <c r="AI208" s="23">
        <v>373.55456312999991</v>
      </c>
      <c r="AJ208" s="21">
        <v>13909.18559999999</v>
      </c>
      <c r="AK208" s="22">
        <v>2722.4448974880015</v>
      </c>
      <c r="AL208" s="23">
        <v>2253.3969491280004</v>
      </c>
      <c r="AM208" s="21">
        <v>2481.0563999999999</v>
      </c>
      <c r="AN208" s="22">
        <v>485.61716917199999</v>
      </c>
      <c r="AO208" s="23">
        <v>404.99966789999985</v>
      </c>
      <c r="AP208" s="21">
        <v>5401.4747999999972</v>
      </c>
      <c r="AQ208" s="22">
        <v>1057.2306626039997</v>
      </c>
      <c r="AR208" s="23">
        <v>843.65645003999964</v>
      </c>
      <c r="AS208" s="21">
        <v>39692.799000000006</v>
      </c>
      <c r="AT208" s="22">
        <v>7769.071548270007</v>
      </c>
      <c r="AU208" s="23">
        <v>6200.8413225180002</v>
      </c>
      <c r="AV208" s="21">
        <v>49697.343600000044</v>
      </c>
      <c r="AW208" s="22">
        <v>9727.2610628280145</v>
      </c>
      <c r="AX208" s="23">
        <v>8007.6278569679962</v>
      </c>
    </row>
    <row r="209" spans="1:50" x14ac:dyDescent="0.25">
      <c r="A209" s="7">
        <v>202</v>
      </c>
      <c r="B209" s="63" t="s">
        <v>166</v>
      </c>
      <c r="C209" s="163">
        <v>210</v>
      </c>
      <c r="D209" s="91">
        <v>0.16500000000000001</v>
      </c>
      <c r="E209" s="91" t="s">
        <v>368</v>
      </c>
      <c r="F209" s="74">
        <v>37004</v>
      </c>
      <c r="G209" s="74">
        <v>39479</v>
      </c>
      <c r="H209" s="94" t="s">
        <v>538</v>
      </c>
      <c r="I209" s="70">
        <f t="shared" ref="I209:I240" si="81">O209+R209+U209+X209+AA209+AD209+AG209+AJ209+AM209+AP209+AS209+AV209</f>
        <v>231414.34019999995</v>
      </c>
      <c r="J209" s="18">
        <f t="shared" ref="J209:J240" si="82">P209+S209+V209+Y209+AB209+AE209+AH209+AK209+AN209+AQ209+AT209+AW209</f>
        <v>44227.908699023996</v>
      </c>
      <c r="K209" s="19">
        <f t="shared" si="76"/>
        <v>0.19112000000000001</v>
      </c>
      <c r="L209" s="20">
        <f t="shared" ref="L209:L240" si="83">Q209+T209+W209+Z209+AC209+AF209+AI209+AL209+AO209+AR209+AU209+AX209</f>
        <v>36570.055277898013</v>
      </c>
      <c r="M209" s="138">
        <v>4422.7800000000007</v>
      </c>
      <c r="N209" s="130">
        <f t="shared" si="77"/>
        <v>32147.275277898014</v>
      </c>
      <c r="O209" s="21">
        <v>567.8525999999988</v>
      </c>
      <c r="P209" s="22">
        <v>108.52798891199983</v>
      </c>
      <c r="Q209" s="23">
        <v>88.909897482000019</v>
      </c>
      <c r="R209" s="21">
        <v>34136.979000000007</v>
      </c>
      <c r="S209" s="22">
        <v>6524.2594264799945</v>
      </c>
      <c r="T209" s="23">
        <v>5533.5187858920071</v>
      </c>
      <c r="U209" s="21">
        <v>34438.708199999994</v>
      </c>
      <c r="V209" s="22">
        <v>6581.9259111839947</v>
      </c>
      <c r="W209" s="23">
        <v>5562.7906764900026</v>
      </c>
      <c r="X209" s="21">
        <v>31355.858399999994</v>
      </c>
      <c r="Y209" s="22">
        <v>5992.7316574079969</v>
      </c>
      <c r="Z209" s="23">
        <v>5022.8597827080039</v>
      </c>
      <c r="AA209" s="21">
        <v>20880.246600000002</v>
      </c>
      <c r="AB209" s="22">
        <v>3990.6327301920041</v>
      </c>
      <c r="AC209" s="23">
        <v>3340.1855869739993</v>
      </c>
      <c r="AD209" s="21">
        <v>920.49779999999942</v>
      </c>
      <c r="AE209" s="22">
        <v>175.92553953599977</v>
      </c>
      <c r="AF209" s="23">
        <v>134.59713932999995</v>
      </c>
      <c r="AG209" s="21">
        <v>1106.6610000000019</v>
      </c>
      <c r="AH209" s="22">
        <v>211.50505031999978</v>
      </c>
      <c r="AI209" s="23">
        <v>170.95246617600012</v>
      </c>
      <c r="AJ209" s="21">
        <v>12743.115599999983</v>
      </c>
      <c r="AK209" s="22">
        <v>2435.4642534720115</v>
      </c>
      <c r="AL209" s="23">
        <v>2003.3777556000016</v>
      </c>
      <c r="AM209" s="21">
        <v>2067.516000000001</v>
      </c>
      <c r="AN209" s="22">
        <v>395.14365791999967</v>
      </c>
      <c r="AO209" s="23">
        <v>331.70608074599983</v>
      </c>
      <c r="AP209" s="21">
        <v>5241.8886000000048</v>
      </c>
      <c r="AQ209" s="22">
        <v>1001.8297492319973</v>
      </c>
      <c r="AR209" s="23">
        <v>797.26981832400043</v>
      </c>
      <c r="AS209" s="21">
        <v>39543.296999999999</v>
      </c>
      <c r="AT209" s="22">
        <v>7557.5149226400026</v>
      </c>
      <c r="AU209" s="23">
        <v>5999.0370920039968</v>
      </c>
      <c r="AV209" s="21">
        <v>48411.719399999973</v>
      </c>
      <c r="AW209" s="22">
        <v>9252.4478117279959</v>
      </c>
      <c r="AX209" s="23">
        <v>7584.8501961720021</v>
      </c>
    </row>
    <row r="210" spans="1:50" x14ac:dyDescent="0.25">
      <c r="A210" s="16">
        <v>203</v>
      </c>
      <c r="B210" s="63" t="s">
        <v>167</v>
      </c>
      <c r="C210" s="163">
        <v>217</v>
      </c>
      <c r="D210" s="91">
        <v>0.63</v>
      </c>
      <c r="E210" s="91" t="s">
        <v>368</v>
      </c>
      <c r="F210" s="74">
        <v>37614</v>
      </c>
      <c r="G210" s="74">
        <v>39995</v>
      </c>
      <c r="H210" s="94" t="s">
        <v>539</v>
      </c>
      <c r="I210" s="70">
        <f t="shared" si="81"/>
        <v>2849061.7600000007</v>
      </c>
      <c r="J210" s="18">
        <f t="shared" si="82"/>
        <v>485622.57699199993</v>
      </c>
      <c r="K210" s="19">
        <f t="shared" si="76"/>
        <v>0.17044999999999993</v>
      </c>
      <c r="L210" s="20">
        <f t="shared" si="83"/>
        <v>389227.2299876</v>
      </c>
      <c r="M210" s="138">
        <v>48562.259999999995</v>
      </c>
      <c r="N210" s="130">
        <f t="shared" si="77"/>
        <v>340664.96998759999</v>
      </c>
      <c r="O210" s="21">
        <v>126137.28000000007</v>
      </c>
      <c r="P210" s="22">
        <v>21500.099376000002</v>
      </c>
      <c r="Q210" s="23">
        <v>15184.663429799999</v>
      </c>
      <c r="R210" s="21">
        <v>298839.40000000014</v>
      </c>
      <c r="S210" s="22">
        <v>50937.175729999981</v>
      </c>
      <c r="T210" s="23">
        <v>42284.435810800016</v>
      </c>
      <c r="U210" s="21">
        <v>415151.3000000004</v>
      </c>
      <c r="V210" s="22">
        <v>70762.539084999997</v>
      </c>
      <c r="W210" s="23">
        <v>58334.667808799997</v>
      </c>
      <c r="X210" s="21">
        <v>429604.7800000002</v>
      </c>
      <c r="Y210" s="22">
        <v>73226.134750999932</v>
      </c>
      <c r="Z210" s="23">
        <v>60028.752789800055</v>
      </c>
      <c r="AA210" s="21">
        <v>202793.78</v>
      </c>
      <c r="AB210" s="22">
        <v>34566.199801000024</v>
      </c>
      <c r="AC210" s="23">
        <v>28408.306796000001</v>
      </c>
      <c r="AD210" s="21">
        <v>43146.839999999989</v>
      </c>
      <c r="AE210" s="22">
        <v>7354.3788780000023</v>
      </c>
      <c r="AF210" s="23">
        <v>5534.3998103999947</v>
      </c>
      <c r="AG210" s="21">
        <v>110373.6999999999</v>
      </c>
      <c r="AH210" s="22">
        <v>18813.197165000005</v>
      </c>
      <c r="AI210" s="23">
        <v>14730.521160800005</v>
      </c>
      <c r="AJ210" s="21">
        <v>350188.57999999955</v>
      </c>
      <c r="AK210" s="22">
        <v>59689.643461000014</v>
      </c>
      <c r="AL210" s="23">
        <v>47904.66969759998</v>
      </c>
      <c r="AM210" s="21">
        <v>108550.34000000003</v>
      </c>
      <c r="AN210" s="22">
        <v>18502.405452999999</v>
      </c>
      <c r="AO210" s="23">
        <v>14794.776969200002</v>
      </c>
      <c r="AP210" s="21">
        <v>121504.18000000004</v>
      </c>
      <c r="AQ210" s="22">
        <v>20710.387480999976</v>
      </c>
      <c r="AR210" s="23">
        <v>16002.433291999991</v>
      </c>
      <c r="AS210" s="21">
        <v>327805.90000000026</v>
      </c>
      <c r="AT210" s="22">
        <v>55874.515655000032</v>
      </c>
      <c r="AU210" s="23">
        <v>42676.704652399952</v>
      </c>
      <c r="AV210" s="21">
        <v>314965.67999999964</v>
      </c>
      <c r="AW210" s="22">
        <v>53685.900155999967</v>
      </c>
      <c r="AX210" s="23">
        <v>43342.897770000047</v>
      </c>
    </row>
    <row r="211" spans="1:50" x14ac:dyDescent="0.25">
      <c r="A211" s="7">
        <v>204</v>
      </c>
      <c r="B211" s="63" t="s">
        <v>168</v>
      </c>
      <c r="C211" s="163">
        <v>219</v>
      </c>
      <c r="D211" s="91">
        <v>0.15</v>
      </c>
      <c r="E211" s="91" t="s">
        <v>368</v>
      </c>
      <c r="F211" s="74">
        <v>37561</v>
      </c>
      <c r="G211" s="74">
        <v>39569</v>
      </c>
      <c r="H211" s="94" t="s">
        <v>540</v>
      </c>
      <c r="I211" s="70">
        <f t="shared" si="81"/>
        <v>341106.39000000013</v>
      </c>
      <c r="J211" s="18">
        <f t="shared" si="82"/>
        <v>66764.753714700011</v>
      </c>
      <c r="K211" s="19">
        <f t="shared" si="76"/>
        <v>0.19572999999999996</v>
      </c>
      <c r="L211" s="20">
        <f t="shared" si="83"/>
        <v>55436.297890500013</v>
      </c>
      <c r="M211" s="138">
        <v>6676.4800000000005</v>
      </c>
      <c r="N211" s="130">
        <f t="shared" si="77"/>
        <v>48759.81789050001</v>
      </c>
      <c r="O211" s="21">
        <v>17323.199999999997</v>
      </c>
      <c r="P211" s="22">
        <v>3390.6699359999998</v>
      </c>
      <c r="Q211" s="23">
        <v>2613.1938180000029</v>
      </c>
      <c r="R211" s="21">
        <v>51935.520000000019</v>
      </c>
      <c r="S211" s="22">
        <v>10165.339329599999</v>
      </c>
      <c r="T211" s="23">
        <v>8626.1848139999984</v>
      </c>
      <c r="U211" s="21">
        <v>56514.989999999983</v>
      </c>
      <c r="V211" s="22">
        <v>11061.67899270001</v>
      </c>
      <c r="W211" s="23">
        <v>9372.5702883000031</v>
      </c>
      <c r="X211" s="21">
        <v>50766.810000000019</v>
      </c>
      <c r="Y211" s="22">
        <v>9936.587721300004</v>
      </c>
      <c r="Z211" s="23">
        <v>8375.0582592000083</v>
      </c>
      <c r="AA211" s="21">
        <v>21532.98</v>
      </c>
      <c r="AB211" s="22">
        <v>4214.6501754000037</v>
      </c>
      <c r="AC211" s="23">
        <v>3581.3249646000004</v>
      </c>
      <c r="AD211" s="21">
        <v>531.36000000000013</v>
      </c>
      <c r="AE211" s="22">
        <v>104.00309280000003</v>
      </c>
      <c r="AF211" s="23">
        <v>77.426681700000003</v>
      </c>
      <c r="AG211" s="21">
        <v>1405.680000000001</v>
      </c>
      <c r="AH211" s="22">
        <v>275.13374640000006</v>
      </c>
      <c r="AI211" s="23">
        <v>221.06914230000001</v>
      </c>
      <c r="AJ211" s="21">
        <v>30145.410000000025</v>
      </c>
      <c r="AK211" s="22">
        <v>5900.3610993000029</v>
      </c>
      <c r="AL211" s="23">
        <v>4886.4466499999971</v>
      </c>
      <c r="AM211" s="21">
        <v>8111.2799999999988</v>
      </c>
      <c r="AN211" s="22">
        <v>1587.6208343999992</v>
      </c>
      <c r="AO211" s="23">
        <v>1313.4186645000004</v>
      </c>
      <c r="AP211" s="21">
        <v>6216.9000000000024</v>
      </c>
      <c r="AQ211" s="22">
        <v>1216.8338369999999</v>
      </c>
      <c r="AR211" s="23">
        <v>976.49377200000049</v>
      </c>
      <c r="AS211" s="21">
        <v>37065.750000000029</v>
      </c>
      <c r="AT211" s="22">
        <v>7254.8792475000027</v>
      </c>
      <c r="AU211" s="23">
        <v>5770.9114016999993</v>
      </c>
      <c r="AV211" s="21">
        <v>59556.510000000053</v>
      </c>
      <c r="AW211" s="22">
        <v>11656.995702299988</v>
      </c>
      <c r="AX211" s="23">
        <v>9622.1994342000035</v>
      </c>
    </row>
    <row r="212" spans="1:50" x14ac:dyDescent="0.25">
      <c r="A212" s="7">
        <v>205</v>
      </c>
      <c r="B212" s="63" t="s">
        <v>169</v>
      </c>
      <c r="C212" s="163">
        <v>362</v>
      </c>
      <c r="D212" s="91">
        <v>0.03</v>
      </c>
      <c r="E212" s="91" t="s">
        <v>368</v>
      </c>
      <c r="F212" s="74">
        <v>37183</v>
      </c>
      <c r="G212" s="74">
        <v>39600</v>
      </c>
      <c r="H212" s="94" t="s">
        <v>541</v>
      </c>
      <c r="I212" s="70">
        <f t="shared" si="81"/>
        <v>22533.973500000004</v>
      </c>
      <c r="J212" s="18">
        <f t="shared" si="82"/>
        <v>4442.7982152599998</v>
      </c>
      <c r="K212" s="19">
        <f t="shared" si="76"/>
        <v>0.19715999999999995</v>
      </c>
      <c r="L212" s="20">
        <f>Q212+T212+W212+Z212+AC212+AF212+AI212+AL212+AO212+AR212+AU212+AX212</f>
        <v>3614.0990511969994</v>
      </c>
      <c r="M212" s="138">
        <v>444.28000000000003</v>
      </c>
      <c r="N212" s="130">
        <f t="shared" si="77"/>
        <v>3169.8190511969992</v>
      </c>
      <c r="O212" s="21">
        <v>2337.7743999999998</v>
      </c>
      <c r="P212" s="22">
        <v>460.9156007040001</v>
      </c>
      <c r="Q212" s="23">
        <v>367.36153554299989</v>
      </c>
      <c r="R212" s="21">
        <v>5836.8242000000018</v>
      </c>
      <c r="S212" s="22">
        <v>1150.7882592720002</v>
      </c>
      <c r="T212" s="23">
        <v>965.17464965800002</v>
      </c>
      <c r="U212" s="21">
        <v>1995.9444999999998</v>
      </c>
      <c r="V212" s="22">
        <v>393.52041761999988</v>
      </c>
      <c r="W212" s="23">
        <v>327.05811129699998</v>
      </c>
      <c r="X212" s="21">
        <v>1201.9146000000001</v>
      </c>
      <c r="Y212" s="22">
        <v>236.96948253599993</v>
      </c>
      <c r="Z212" s="23">
        <v>194.49365908099998</v>
      </c>
      <c r="AA212" s="21">
        <v>1645.6021999999994</v>
      </c>
      <c r="AB212" s="22">
        <v>324.44692975200002</v>
      </c>
      <c r="AC212" s="23">
        <v>266.71959812800009</v>
      </c>
      <c r="AD212" s="21">
        <v>1200.1524000000002</v>
      </c>
      <c r="AE212" s="22">
        <v>236.62204718399994</v>
      </c>
      <c r="AF212" s="23">
        <v>175.83709164200002</v>
      </c>
      <c r="AG212" s="21">
        <v>346.54370000000006</v>
      </c>
      <c r="AH212" s="22">
        <v>68.324555892000006</v>
      </c>
      <c r="AI212" s="23">
        <v>55.482746908999999</v>
      </c>
      <c r="AJ212" s="21">
        <v>631.36779999999999</v>
      </c>
      <c r="AK212" s="22">
        <v>124.48047544800001</v>
      </c>
      <c r="AL212" s="23">
        <v>98.046131007999989</v>
      </c>
      <c r="AM212" s="21">
        <v>394.56460000000004</v>
      </c>
      <c r="AN212" s="22">
        <v>77.792356535999986</v>
      </c>
      <c r="AO212" s="23">
        <v>61.867280947999994</v>
      </c>
      <c r="AP212" s="21">
        <v>628.07289999999989</v>
      </c>
      <c r="AQ212" s="22">
        <v>123.83085296399997</v>
      </c>
      <c r="AR212" s="23">
        <v>97.777490310999994</v>
      </c>
      <c r="AS212" s="21">
        <v>2933.5565000000011</v>
      </c>
      <c r="AT212" s="22">
        <v>578.37999953999997</v>
      </c>
      <c r="AU212" s="23">
        <v>461.49017825199996</v>
      </c>
      <c r="AV212" s="21">
        <v>3381.6557000000016</v>
      </c>
      <c r="AW212" s="22">
        <v>666.72723781199977</v>
      </c>
      <c r="AX212" s="23">
        <v>542.79057841999986</v>
      </c>
    </row>
    <row r="213" spans="1:50" x14ac:dyDescent="0.25">
      <c r="A213" s="7">
        <v>206</v>
      </c>
      <c r="B213" s="63" t="s">
        <v>170</v>
      </c>
      <c r="C213" s="163">
        <v>226</v>
      </c>
      <c r="D213" s="91">
        <v>0.13</v>
      </c>
      <c r="E213" s="91" t="s">
        <v>368</v>
      </c>
      <c r="F213" s="74">
        <v>37595</v>
      </c>
      <c r="G213" s="74">
        <v>39479</v>
      </c>
      <c r="H213" s="94" t="s">
        <v>542</v>
      </c>
      <c r="I213" s="70">
        <f t="shared" si="81"/>
        <v>494978.61900000018</v>
      </c>
      <c r="J213" s="18">
        <f t="shared" si="82"/>
        <v>96882.165096869998</v>
      </c>
      <c r="K213" s="19">
        <f t="shared" si="76"/>
        <v>0.19572999999999993</v>
      </c>
      <c r="L213" s="20">
        <f t="shared" si="83"/>
        <v>80448.763442805022</v>
      </c>
      <c r="M213" s="138">
        <v>9688.23</v>
      </c>
      <c r="N213" s="130">
        <f t="shared" si="77"/>
        <v>70760.533442805026</v>
      </c>
      <c r="O213" s="21">
        <v>10231.24650000001</v>
      </c>
      <c r="P213" s="22">
        <v>2002.5618774450006</v>
      </c>
      <c r="Q213" s="23">
        <v>1572.0677524450002</v>
      </c>
      <c r="R213" s="21">
        <v>67311.725499999971</v>
      </c>
      <c r="S213" s="22">
        <v>13174.924032114994</v>
      </c>
      <c r="T213" s="23">
        <v>11148.951991899996</v>
      </c>
      <c r="U213" s="21">
        <v>61331.089500000053</v>
      </c>
      <c r="V213" s="22">
        <v>12004.334147834998</v>
      </c>
      <c r="W213" s="23">
        <v>10155.621678935002</v>
      </c>
      <c r="X213" s="21">
        <v>84993.01300000005</v>
      </c>
      <c r="Y213" s="22">
        <v>16635.682434490005</v>
      </c>
      <c r="Z213" s="23">
        <v>14027.658150795012</v>
      </c>
      <c r="AA213" s="21">
        <v>23011.029499999997</v>
      </c>
      <c r="AB213" s="22">
        <v>4503.9488040350016</v>
      </c>
      <c r="AC213" s="23">
        <v>3845.9157961950009</v>
      </c>
      <c r="AD213" s="21">
        <v>1810.8819999999994</v>
      </c>
      <c r="AE213" s="22">
        <v>354.44393385999996</v>
      </c>
      <c r="AF213" s="23">
        <v>259.44245249000005</v>
      </c>
      <c r="AG213" s="21">
        <v>18327.699000000011</v>
      </c>
      <c r="AH213" s="22">
        <v>3587.2805252699995</v>
      </c>
      <c r="AI213" s="23">
        <v>2936.0710662300044</v>
      </c>
      <c r="AJ213" s="21">
        <v>65636.794000000067</v>
      </c>
      <c r="AK213" s="22">
        <v>12847.089689619994</v>
      </c>
      <c r="AL213" s="23">
        <v>10634.818687454996</v>
      </c>
      <c r="AM213" s="21">
        <v>12858.855999999994</v>
      </c>
      <c r="AN213" s="22">
        <v>2516.8638848800001</v>
      </c>
      <c r="AO213" s="23">
        <v>2085.3866293850015</v>
      </c>
      <c r="AP213" s="21">
        <v>17959.377999999993</v>
      </c>
      <c r="AQ213" s="22">
        <v>3515.1890559400017</v>
      </c>
      <c r="AR213" s="23">
        <v>2818.7508567850014</v>
      </c>
      <c r="AS213" s="21">
        <v>58924.374500000034</v>
      </c>
      <c r="AT213" s="22">
        <v>11533.267820885001</v>
      </c>
      <c r="AU213" s="23">
        <v>9234.4438171099991</v>
      </c>
      <c r="AV213" s="21">
        <v>72582.531500000012</v>
      </c>
      <c r="AW213" s="22">
        <v>14206.578890494999</v>
      </c>
      <c r="AX213" s="23">
        <v>11729.634563080001</v>
      </c>
    </row>
    <row r="214" spans="1:50" x14ac:dyDescent="0.25">
      <c r="A214" s="16">
        <v>207</v>
      </c>
      <c r="B214" s="63" t="s">
        <v>171</v>
      </c>
      <c r="C214" s="163">
        <v>228</v>
      </c>
      <c r="D214" s="91">
        <v>0.48</v>
      </c>
      <c r="E214" s="91" t="s">
        <v>368</v>
      </c>
      <c r="F214" s="74">
        <v>41194</v>
      </c>
      <c r="G214" s="74">
        <v>41194</v>
      </c>
      <c r="H214" s="94" t="s">
        <v>543</v>
      </c>
      <c r="I214" s="70">
        <f t="shared" si="81"/>
        <v>1623359.92</v>
      </c>
      <c r="J214" s="18">
        <f t="shared" si="82"/>
        <v>280305.55738640018</v>
      </c>
      <c r="K214" s="19">
        <f t="shared" si="76"/>
        <v>0.17267000000000013</v>
      </c>
      <c r="L214" s="20">
        <f t="shared" si="83"/>
        <v>225469.46437920004</v>
      </c>
      <c r="M214" s="138">
        <v>28030.559999999998</v>
      </c>
      <c r="N214" s="130">
        <f t="shared" si="77"/>
        <v>197438.90437920004</v>
      </c>
      <c r="O214" s="21">
        <v>70892.36</v>
      </c>
      <c r="P214" s="22">
        <v>12240.9838012</v>
      </c>
      <c r="Q214" s="23">
        <v>9157.6084748000085</v>
      </c>
      <c r="R214" s="21">
        <v>217435.40000000008</v>
      </c>
      <c r="S214" s="22">
        <v>37544.570518000022</v>
      </c>
      <c r="T214" s="23">
        <v>30958.386182000002</v>
      </c>
      <c r="U214" s="21">
        <v>177574.79999999987</v>
      </c>
      <c r="V214" s="22">
        <v>30661.840716000006</v>
      </c>
      <c r="W214" s="23">
        <v>25339.200058399994</v>
      </c>
      <c r="X214" s="21">
        <v>262791.68000000005</v>
      </c>
      <c r="Y214" s="22">
        <v>45376.239385600078</v>
      </c>
      <c r="Z214" s="23">
        <v>37312.656814400005</v>
      </c>
      <c r="AA214" s="21">
        <v>114124.08000000006</v>
      </c>
      <c r="AB214" s="22">
        <v>19705.804893600001</v>
      </c>
      <c r="AC214" s="23">
        <v>16299.888603599997</v>
      </c>
      <c r="AD214" s="21">
        <v>35045.919999999984</v>
      </c>
      <c r="AE214" s="22">
        <v>6051.3790063999968</v>
      </c>
      <c r="AF214" s="23">
        <v>4603.4696627999956</v>
      </c>
      <c r="AG214" s="21">
        <v>74737.600000000137</v>
      </c>
      <c r="AH214" s="22">
        <v>12904.94139199999</v>
      </c>
      <c r="AI214" s="23">
        <v>10140.161276799998</v>
      </c>
      <c r="AJ214" s="21">
        <v>107575.51999999986</v>
      </c>
      <c r="AK214" s="22">
        <v>18575.065038399985</v>
      </c>
      <c r="AL214" s="23">
        <v>14932.962387200016</v>
      </c>
      <c r="AM214" s="21">
        <v>65672.960000000021</v>
      </c>
      <c r="AN214" s="22">
        <v>11339.750003200004</v>
      </c>
      <c r="AO214" s="23">
        <v>9110.5254267999917</v>
      </c>
      <c r="AP214" s="21">
        <v>66506.16</v>
      </c>
      <c r="AQ214" s="22">
        <v>11483.61864719999</v>
      </c>
      <c r="AR214" s="23">
        <v>8888.1973760000074</v>
      </c>
      <c r="AS214" s="21">
        <v>195322.84000000017</v>
      </c>
      <c r="AT214" s="22">
        <v>33726.394782800038</v>
      </c>
      <c r="AU214" s="23">
        <v>26049.978788400025</v>
      </c>
      <c r="AV214" s="21">
        <v>235680.60000000021</v>
      </c>
      <c r="AW214" s="22">
        <v>40694.969202000051</v>
      </c>
      <c r="AX214" s="23">
        <v>32676.429328000017</v>
      </c>
    </row>
    <row r="215" spans="1:50" x14ac:dyDescent="0.25">
      <c r="A215" s="7">
        <v>208</v>
      </c>
      <c r="B215" s="63" t="s">
        <v>172</v>
      </c>
      <c r="C215" s="163">
        <v>229</v>
      </c>
      <c r="D215" s="91">
        <v>0.1</v>
      </c>
      <c r="E215" s="91" t="s">
        <v>368</v>
      </c>
      <c r="F215" s="74">
        <v>37222</v>
      </c>
      <c r="G215" s="74">
        <v>40391</v>
      </c>
      <c r="H215" s="94" t="s">
        <v>544</v>
      </c>
      <c r="I215" s="70">
        <f t="shared" si="81"/>
        <v>109205.96499999998</v>
      </c>
      <c r="J215" s="18">
        <f t="shared" si="82"/>
        <v>21374.883529450002</v>
      </c>
      <c r="K215" s="19">
        <f t="shared" si="76"/>
        <v>0.19573000000000004</v>
      </c>
      <c r="L215" s="20">
        <f t="shared" si="83"/>
        <v>17721.712785499996</v>
      </c>
      <c r="M215" s="138">
        <v>2137.48</v>
      </c>
      <c r="N215" s="130">
        <f t="shared" si="77"/>
        <v>15584.232785499997</v>
      </c>
      <c r="O215" s="21">
        <v>9416.894999999995</v>
      </c>
      <c r="P215" s="22">
        <v>1843.1688583499993</v>
      </c>
      <c r="Q215" s="23">
        <v>1451.0302254500002</v>
      </c>
      <c r="R215" s="21">
        <v>35003.704999999994</v>
      </c>
      <c r="S215" s="22">
        <v>6851.2751796499988</v>
      </c>
      <c r="T215" s="23">
        <v>5803.2004015499988</v>
      </c>
      <c r="U215" s="21">
        <v>11007.199999999997</v>
      </c>
      <c r="V215" s="22">
        <v>2154.4392559999997</v>
      </c>
      <c r="W215" s="23">
        <v>1838.7710122499993</v>
      </c>
      <c r="X215" s="21">
        <v>5667.5849999999964</v>
      </c>
      <c r="Y215" s="22">
        <v>1109.3164120499998</v>
      </c>
      <c r="Z215" s="23">
        <v>937.12121799999977</v>
      </c>
      <c r="AA215" s="21">
        <v>7077.7300000000032</v>
      </c>
      <c r="AB215" s="22">
        <v>1385.3240929000003</v>
      </c>
      <c r="AC215" s="23">
        <v>1158.5981722500007</v>
      </c>
      <c r="AD215" s="21">
        <v>4599.0899999999992</v>
      </c>
      <c r="AE215" s="22">
        <v>900.17988570000011</v>
      </c>
      <c r="AF215" s="23">
        <v>698.86855390000062</v>
      </c>
      <c r="AG215" s="21">
        <v>3328.1750000000002</v>
      </c>
      <c r="AH215" s="22">
        <v>651.42369274999976</v>
      </c>
      <c r="AI215" s="23">
        <v>515.70693305000009</v>
      </c>
      <c r="AJ215" s="21">
        <v>3063.7050000000008</v>
      </c>
      <c r="AK215" s="22">
        <v>599.65897964999988</v>
      </c>
      <c r="AL215" s="23">
        <v>492.35739285</v>
      </c>
      <c r="AM215" s="21">
        <v>2185.6599999999994</v>
      </c>
      <c r="AN215" s="22">
        <v>427.79923180000003</v>
      </c>
      <c r="AO215" s="23">
        <v>353.31868605</v>
      </c>
      <c r="AP215" s="21">
        <v>272.93</v>
      </c>
      <c r="AQ215" s="22">
        <v>53.420588899999998</v>
      </c>
      <c r="AR215" s="23">
        <v>42.138239600000006</v>
      </c>
      <c r="AS215" s="21">
        <v>12679.385</v>
      </c>
      <c r="AT215" s="22">
        <v>2481.7360260500009</v>
      </c>
      <c r="AU215" s="23">
        <v>2001.1863443499992</v>
      </c>
      <c r="AV215" s="21">
        <v>14903.904999999999</v>
      </c>
      <c r="AW215" s="22">
        <v>2917.14132565</v>
      </c>
      <c r="AX215" s="23">
        <v>2429.4156061999997</v>
      </c>
    </row>
    <row r="216" spans="1:50" x14ac:dyDescent="0.25">
      <c r="A216" s="7">
        <v>209</v>
      </c>
      <c r="B216" s="63" t="s">
        <v>173</v>
      </c>
      <c r="C216" s="163">
        <v>231</v>
      </c>
      <c r="D216" s="91">
        <v>0.5</v>
      </c>
      <c r="E216" s="91" t="s">
        <v>368</v>
      </c>
      <c r="F216" s="74">
        <v>37614</v>
      </c>
      <c r="G216" s="74">
        <v>39569</v>
      </c>
      <c r="H216" s="94" t="s">
        <v>545</v>
      </c>
      <c r="I216" s="70">
        <f t="shared" si="81"/>
        <v>2017863.5459587206</v>
      </c>
      <c r="J216" s="18">
        <f t="shared" si="82"/>
        <v>348424.4984806921</v>
      </c>
      <c r="K216" s="19">
        <f t="shared" si="76"/>
        <v>0.17266999999999991</v>
      </c>
      <c r="L216" s="20">
        <f t="shared" si="83"/>
        <v>280729.83164182375</v>
      </c>
      <c r="M216" s="138">
        <v>34842.439999999995</v>
      </c>
      <c r="N216" s="130">
        <f t="shared" si="77"/>
        <v>245887.39164182375</v>
      </c>
      <c r="O216" s="21">
        <v>90425.72307312004</v>
      </c>
      <c r="P216" s="22">
        <v>15613.809603035626</v>
      </c>
      <c r="Q216" s="23">
        <v>11374.627517532819</v>
      </c>
      <c r="R216" s="21">
        <v>260438.78626560033</v>
      </c>
      <c r="S216" s="22">
        <v>44969.965224481173</v>
      </c>
      <c r="T216" s="23">
        <v>37196.54855008165</v>
      </c>
      <c r="U216" s="21">
        <v>245330.00704224029</v>
      </c>
      <c r="V216" s="22">
        <v>42361.13231598353</v>
      </c>
      <c r="W216" s="23">
        <v>34994.472600950023</v>
      </c>
      <c r="X216" s="21">
        <v>285780.18950207985</v>
      </c>
      <c r="Y216" s="22">
        <v>49345.665321324144</v>
      </c>
      <c r="Z216" s="23">
        <v>40565.35254092238</v>
      </c>
      <c r="AA216" s="21">
        <v>124670.23841952009</v>
      </c>
      <c r="AB216" s="22">
        <v>21526.810067898514</v>
      </c>
      <c r="AC216" s="23">
        <v>17730.439244140925</v>
      </c>
      <c r="AD216" s="21">
        <v>36621.557961120008</v>
      </c>
      <c r="AE216" s="22">
        <v>6323.4444131465907</v>
      </c>
      <c r="AF216" s="23">
        <v>4817.2897300554878</v>
      </c>
      <c r="AG216" s="21">
        <v>99846.70698527983</v>
      </c>
      <c r="AH216" s="22">
        <v>17240.530895148313</v>
      </c>
      <c r="AI216" s="23">
        <v>13648.091891106857</v>
      </c>
      <c r="AJ216" s="21">
        <v>251418.20209776008</v>
      </c>
      <c r="AK216" s="22">
        <v>43412.380956220215</v>
      </c>
      <c r="AL216" s="23">
        <v>35008.865828332382</v>
      </c>
      <c r="AM216" s="21">
        <v>113989.15453679995</v>
      </c>
      <c r="AN216" s="22">
        <v>19682.507313869239</v>
      </c>
      <c r="AO216" s="23">
        <v>15815.190058288881</v>
      </c>
      <c r="AP216" s="21">
        <v>57383.666632799977</v>
      </c>
      <c r="AQ216" s="22">
        <v>9908.4377174855617</v>
      </c>
      <c r="AR216" s="23">
        <v>7708.1722894538016</v>
      </c>
      <c r="AS216" s="21">
        <v>161771.51145456012</v>
      </c>
      <c r="AT216" s="22">
        <v>27933.086882858843</v>
      </c>
      <c r="AU216" s="23">
        <v>21708.249723094243</v>
      </c>
      <c r="AV216" s="21">
        <v>290187.80198784004</v>
      </c>
      <c r="AW216" s="22">
        <v>50106.727769240366</v>
      </c>
      <c r="AX216" s="23">
        <v>40162.531667864292</v>
      </c>
    </row>
    <row r="217" spans="1:50" x14ac:dyDescent="0.25">
      <c r="A217" s="7">
        <v>210</v>
      </c>
      <c r="B217" s="63" t="s">
        <v>174</v>
      </c>
      <c r="C217" s="163">
        <v>232</v>
      </c>
      <c r="D217" s="91">
        <v>0.35</v>
      </c>
      <c r="E217" s="91" t="s">
        <v>368</v>
      </c>
      <c r="F217" s="74">
        <v>37498</v>
      </c>
      <c r="G217" s="74">
        <v>39569</v>
      </c>
      <c r="H217" s="94" t="s">
        <v>546</v>
      </c>
      <c r="I217" s="70">
        <f t="shared" si="81"/>
        <v>1355834.7327062397</v>
      </c>
      <c r="J217" s="18">
        <f t="shared" si="82"/>
        <v>243819.75998256309</v>
      </c>
      <c r="K217" s="19">
        <f t="shared" ref="K217:K281" si="84">J217/I217</f>
        <v>0.17983000000000002</v>
      </c>
      <c r="L217" s="20">
        <f t="shared" si="83"/>
        <v>197999.30843289848</v>
      </c>
      <c r="M217" s="138">
        <v>24381.989999999998</v>
      </c>
      <c r="N217" s="130">
        <f t="shared" si="77"/>
        <v>173617.31843289849</v>
      </c>
      <c r="O217" s="21">
        <v>59533.574684160019</v>
      </c>
      <c r="P217" s="22">
        <v>10705.922735452485</v>
      </c>
      <c r="Q217" s="23">
        <v>8004.3511171123982</v>
      </c>
      <c r="R217" s="21">
        <v>165798.52802911995</v>
      </c>
      <c r="S217" s="22">
        <v>29815.549295476667</v>
      </c>
      <c r="T217" s="23">
        <v>24889.757409784055</v>
      </c>
      <c r="U217" s="21">
        <v>164742.97521311991</v>
      </c>
      <c r="V217" s="22">
        <v>29625.729232575351</v>
      </c>
      <c r="W217" s="23">
        <v>24676.334695551112</v>
      </c>
      <c r="X217" s="21">
        <v>186884.12195519998</v>
      </c>
      <c r="Y217" s="22">
        <v>33607.371651203597</v>
      </c>
      <c r="Z217" s="23">
        <v>27862.948833229995</v>
      </c>
      <c r="AA217" s="21">
        <v>72583.862927679962</v>
      </c>
      <c r="AB217" s="22">
        <v>13052.7560702847</v>
      </c>
      <c r="AC217" s="23">
        <v>10865.622842455537</v>
      </c>
      <c r="AD217" s="21">
        <v>16984.725287680005</v>
      </c>
      <c r="AE217" s="22">
        <v>3054.3631484834941</v>
      </c>
      <c r="AF217" s="23">
        <v>2319.3097121339947</v>
      </c>
      <c r="AG217" s="21">
        <v>58388.142398079966</v>
      </c>
      <c r="AH217" s="22">
        <v>10499.939647446718</v>
      </c>
      <c r="AI217" s="23">
        <v>8429.8729649124616</v>
      </c>
      <c r="AJ217" s="21">
        <v>174936.06679775988</v>
      </c>
      <c r="AK217" s="22">
        <v>31458.752892241202</v>
      </c>
      <c r="AL217" s="23">
        <v>25595.076994379913</v>
      </c>
      <c r="AM217" s="21">
        <v>66097.272128319979</v>
      </c>
      <c r="AN217" s="22">
        <v>11886.272446835792</v>
      </c>
      <c r="AO217" s="23">
        <v>9643.4778211401281</v>
      </c>
      <c r="AP217" s="21">
        <v>65033.830352959973</v>
      </c>
      <c r="AQ217" s="22">
        <v>11695.033712372795</v>
      </c>
      <c r="AR217" s="23">
        <v>9186.961245470553</v>
      </c>
      <c r="AS217" s="21">
        <v>139361.62927583998</v>
      </c>
      <c r="AT217" s="22">
        <v>25061.401792674285</v>
      </c>
      <c r="AU217" s="23">
        <v>19522.17192418862</v>
      </c>
      <c r="AV217" s="21">
        <v>185490.00365631995</v>
      </c>
      <c r="AW217" s="22">
        <v>33356.667357515995</v>
      </c>
      <c r="AX217" s="23">
        <v>27003.422872539733</v>
      </c>
    </row>
    <row r="218" spans="1:50" x14ac:dyDescent="0.25">
      <c r="A218" s="16">
        <v>211</v>
      </c>
      <c r="B218" s="63" t="s">
        <v>175</v>
      </c>
      <c r="C218" s="163">
        <v>236</v>
      </c>
      <c r="D218" s="91">
        <v>0.315</v>
      </c>
      <c r="E218" s="91" t="s">
        <v>368</v>
      </c>
      <c r="F218" s="74">
        <v>36875</v>
      </c>
      <c r="G218" s="74">
        <v>39569</v>
      </c>
      <c r="H218" s="94" t="s">
        <v>546</v>
      </c>
      <c r="I218" s="70">
        <f t="shared" si="81"/>
        <v>1250000.0025097982</v>
      </c>
      <c r="J218" s="18">
        <f t="shared" si="82"/>
        <v>224787.50045133699</v>
      </c>
      <c r="K218" s="19">
        <f t="shared" si="84"/>
        <v>0.17982999999999999</v>
      </c>
      <c r="L218" s="20">
        <f t="shared" si="83"/>
        <v>182401.95040450344</v>
      </c>
      <c r="M218" s="138">
        <v>22478.76</v>
      </c>
      <c r="N218" s="130">
        <f t="shared" si="77"/>
        <v>159923.19040450343</v>
      </c>
      <c r="O218" s="21">
        <v>54909.049127200014</v>
      </c>
      <c r="P218" s="22">
        <v>9874.2943045443644</v>
      </c>
      <c r="Q218" s="23">
        <v>7330.711313742986</v>
      </c>
      <c r="R218" s="21">
        <v>184008.92912880002</v>
      </c>
      <c r="S218" s="22">
        <v>33090.325725232084</v>
      </c>
      <c r="T218" s="23">
        <v>27545.133112591895</v>
      </c>
      <c r="U218" s="21">
        <v>153399.27377699988</v>
      </c>
      <c r="V218" s="22">
        <v>27585.791403317889</v>
      </c>
      <c r="W218" s="23">
        <v>22960.293694073382</v>
      </c>
      <c r="X218" s="21">
        <v>226402.64033140001</v>
      </c>
      <c r="Y218" s="22">
        <v>40713.986810795708</v>
      </c>
      <c r="Z218" s="23">
        <v>33767.357311059008</v>
      </c>
      <c r="AA218" s="21">
        <v>68175.576038200001</v>
      </c>
      <c r="AB218" s="22">
        <v>12260.013838949497</v>
      </c>
      <c r="AC218" s="23">
        <v>10193.685868429495</v>
      </c>
      <c r="AD218" s="21">
        <v>19641.845746399966</v>
      </c>
      <c r="AE218" s="22">
        <v>3532.1931205751184</v>
      </c>
      <c r="AF218" s="23">
        <v>2700.4100531565468</v>
      </c>
      <c r="AG218" s="21">
        <v>54380.274092799998</v>
      </c>
      <c r="AH218" s="22">
        <v>9779.2046901082194</v>
      </c>
      <c r="AI218" s="23">
        <v>7842.6702609365757</v>
      </c>
      <c r="AJ218" s="21">
        <v>152303.90666079998</v>
      </c>
      <c r="AK218" s="22">
        <v>27388.811534811641</v>
      </c>
      <c r="AL218" s="23">
        <v>22291.062206813756</v>
      </c>
      <c r="AM218" s="21">
        <v>65267.024729199984</v>
      </c>
      <c r="AN218" s="22">
        <v>11736.969057052027</v>
      </c>
      <c r="AO218" s="23">
        <v>9510.8659879514453</v>
      </c>
      <c r="AP218" s="21">
        <v>65787.730189599912</v>
      </c>
      <c r="AQ218" s="22">
        <v>11830.607519995763</v>
      </c>
      <c r="AR218" s="23">
        <v>9322.9950216109119</v>
      </c>
      <c r="AS218" s="21">
        <v>154823.17268839982</v>
      </c>
      <c r="AT218" s="22">
        <v>27841.851144554945</v>
      </c>
      <c r="AU218" s="23">
        <v>21734.424748751349</v>
      </c>
      <c r="AV218" s="21">
        <v>50900.579999998707</v>
      </c>
      <c r="AW218" s="22">
        <v>9153.4513013997694</v>
      </c>
      <c r="AX218" s="23">
        <v>7202.3408253861153</v>
      </c>
    </row>
    <row r="219" spans="1:50" x14ac:dyDescent="0.25">
      <c r="A219" s="7">
        <v>212</v>
      </c>
      <c r="B219" s="63" t="s">
        <v>176</v>
      </c>
      <c r="C219" s="163">
        <v>237</v>
      </c>
      <c r="D219" s="91">
        <v>0.15</v>
      </c>
      <c r="E219" s="91" t="s">
        <v>368</v>
      </c>
      <c r="F219" s="74">
        <v>36130</v>
      </c>
      <c r="G219" s="74">
        <v>40483</v>
      </c>
      <c r="H219" s="94" t="s">
        <v>547</v>
      </c>
      <c r="I219" s="70">
        <f t="shared" si="81"/>
        <v>299999.99020000035</v>
      </c>
      <c r="J219" s="18">
        <f t="shared" si="82"/>
        <v>58718.998081846061</v>
      </c>
      <c r="K219" s="19">
        <f t="shared" si="84"/>
        <v>0.19572999999999999</v>
      </c>
      <c r="L219" s="20">
        <f t="shared" si="83"/>
        <v>48748.839546026073</v>
      </c>
      <c r="M219" s="138">
        <v>5871.9099999999989</v>
      </c>
      <c r="N219" s="130">
        <f t="shared" si="77"/>
        <v>42876.929546026076</v>
      </c>
      <c r="O219" s="21">
        <v>13925.165400000009</v>
      </c>
      <c r="P219" s="22">
        <v>2725.5726237420045</v>
      </c>
      <c r="Q219" s="23">
        <v>2194.1917478759979</v>
      </c>
      <c r="R219" s="21">
        <v>53037.836999999985</v>
      </c>
      <c r="S219" s="22">
        <v>10381.095836009996</v>
      </c>
      <c r="T219" s="23">
        <v>8737.2079159020032</v>
      </c>
      <c r="U219" s="21">
        <v>43670.812200000029</v>
      </c>
      <c r="V219" s="22">
        <v>8547.6880719060009</v>
      </c>
      <c r="W219" s="23">
        <v>7221.5218056420026</v>
      </c>
      <c r="X219" s="21">
        <v>63105.332400000021</v>
      </c>
      <c r="Y219" s="22">
        <v>12351.606710651999</v>
      </c>
      <c r="Z219" s="23">
        <v>10419.669714492002</v>
      </c>
      <c r="AA219" s="21">
        <v>7637.6699999999992</v>
      </c>
      <c r="AB219" s="22">
        <v>1494.9211491000003</v>
      </c>
      <c r="AC219" s="23">
        <v>1273.3815937859999</v>
      </c>
      <c r="AD219" s="21">
        <v>837.99540000000013</v>
      </c>
      <c r="AE219" s="22">
        <v>164.020839642</v>
      </c>
      <c r="AF219" s="23">
        <v>129.11605180199999</v>
      </c>
      <c r="AG219" s="21">
        <v>1720.1676</v>
      </c>
      <c r="AH219" s="22">
        <v>336.68840434800006</v>
      </c>
      <c r="AI219" s="23">
        <v>273.02030632800012</v>
      </c>
      <c r="AJ219" s="21">
        <v>26525.792999999976</v>
      </c>
      <c r="AK219" s="22">
        <v>5191.8934638900037</v>
      </c>
      <c r="AL219" s="23">
        <v>4284.2663937900006</v>
      </c>
      <c r="AM219" s="21">
        <v>6181.6464000000005</v>
      </c>
      <c r="AN219" s="22">
        <v>1209.9336498720006</v>
      </c>
      <c r="AO219" s="23">
        <v>1003.0528361159994</v>
      </c>
      <c r="AP219" s="21">
        <v>10036.616400000004</v>
      </c>
      <c r="AQ219" s="22">
        <v>1964.4669279719994</v>
      </c>
      <c r="AR219" s="23">
        <v>1580.5386671760014</v>
      </c>
      <c r="AS219" s="21">
        <v>38162.054399999979</v>
      </c>
      <c r="AT219" s="22">
        <v>7469.4589077119945</v>
      </c>
      <c r="AU219" s="23">
        <v>6006.4496502300017</v>
      </c>
      <c r="AV219" s="21">
        <v>35158.900000000343</v>
      </c>
      <c r="AW219" s="22">
        <v>6881.6514970000662</v>
      </c>
      <c r="AX219" s="23">
        <v>5626.4228628860756</v>
      </c>
    </row>
    <row r="220" spans="1:50" x14ac:dyDescent="0.25">
      <c r="A220" s="7">
        <v>213</v>
      </c>
      <c r="B220" s="63" t="s">
        <v>177</v>
      </c>
      <c r="C220" s="163">
        <v>363</v>
      </c>
      <c r="D220" s="91">
        <v>4.4999999999999998E-2</v>
      </c>
      <c r="E220" s="91" t="s">
        <v>368</v>
      </c>
      <c r="F220" s="74">
        <v>37428</v>
      </c>
      <c r="G220" s="74">
        <v>40674</v>
      </c>
      <c r="H220" s="94" t="s">
        <v>548</v>
      </c>
      <c r="I220" s="70">
        <f t="shared" si="81"/>
        <v>114999.98249999994</v>
      </c>
      <c r="J220" s="18">
        <f t="shared" si="82"/>
        <v>22673.396549699992</v>
      </c>
      <c r="K220" s="19">
        <f t="shared" si="84"/>
        <v>0.19716000000000003</v>
      </c>
      <c r="L220" s="20">
        <f t="shared" si="83"/>
        <v>18847.220606880004</v>
      </c>
      <c r="M220" s="138">
        <v>2267.35</v>
      </c>
      <c r="N220" s="130">
        <f t="shared" si="77"/>
        <v>16579.870606880006</v>
      </c>
      <c r="O220" s="21">
        <v>1811.6450000000004</v>
      </c>
      <c r="P220" s="22">
        <v>357.18392819999991</v>
      </c>
      <c r="Q220" s="23">
        <v>296.12560869999999</v>
      </c>
      <c r="R220" s="21">
        <v>19564.445499999998</v>
      </c>
      <c r="S220" s="22">
        <v>3857.3260747800018</v>
      </c>
      <c r="T220" s="23">
        <v>3272.7655618350018</v>
      </c>
      <c r="U220" s="21">
        <v>18214.628000000008</v>
      </c>
      <c r="V220" s="22">
        <v>3591.1960564799997</v>
      </c>
      <c r="W220" s="23">
        <v>3044.3725321600014</v>
      </c>
      <c r="X220" s="21">
        <v>21930.169999999987</v>
      </c>
      <c r="Y220" s="22">
        <v>4323.7523172000047</v>
      </c>
      <c r="Z220" s="23">
        <v>3650.3309451450077</v>
      </c>
      <c r="AA220" s="21">
        <v>6319.1460000000015</v>
      </c>
      <c r="AB220" s="22">
        <v>1245.8828253599995</v>
      </c>
      <c r="AC220" s="23">
        <v>1059.723997715</v>
      </c>
      <c r="AD220" s="21">
        <v>1084.7774999999999</v>
      </c>
      <c r="AE220" s="22">
        <v>213.87473190000003</v>
      </c>
      <c r="AF220" s="23">
        <v>151.13437953500005</v>
      </c>
      <c r="AG220" s="21">
        <v>5357.5309999999972</v>
      </c>
      <c r="AH220" s="22">
        <v>1056.2908119600008</v>
      </c>
      <c r="AI220" s="23">
        <v>864.41429480499971</v>
      </c>
      <c r="AJ220" s="21">
        <v>16701.039999999994</v>
      </c>
      <c r="AK220" s="22">
        <v>3292.7770463999968</v>
      </c>
      <c r="AL220" s="23">
        <v>2721.4389736950016</v>
      </c>
      <c r="AM220" s="21">
        <v>3301.0974999999994</v>
      </c>
      <c r="AN220" s="22">
        <v>650.84438310000041</v>
      </c>
      <c r="AO220" s="23">
        <v>534.49877522000008</v>
      </c>
      <c r="AP220" s="21">
        <v>7651.661999999993</v>
      </c>
      <c r="AQ220" s="22">
        <v>1508.6016799200002</v>
      </c>
      <c r="AR220" s="23">
        <v>1211.9360946700003</v>
      </c>
      <c r="AS220" s="21">
        <v>13063.839999999951</v>
      </c>
      <c r="AT220" s="22">
        <v>2575.6666943999894</v>
      </c>
      <c r="AU220" s="23">
        <v>2040.4794433999934</v>
      </c>
      <c r="AV220" s="21">
        <v>0</v>
      </c>
      <c r="AW220" s="22">
        <v>0</v>
      </c>
      <c r="AX220" s="23">
        <v>0</v>
      </c>
    </row>
    <row r="221" spans="1:50" x14ac:dyDescent="0.25">
      <c r="A221" s="7">
        <v>214</v>
      </c>
      <c r="B221" s="63" t="s">
        <v>178</v>
      </c>
      <c r="C221" s="163">
        <v>242</v>
      </c>
      <c r="D221" s="91">
        <v>0.05</v>
      </c>
      <c r="E221" s="91" t="s">
        <v>368</v>
      </c>
      <c r="F221" s="74">
        <v>35187</v>
      </c>
      <c r="G221" s="74">
        <v>40672</v>
      </c>
      <c r="H221" s="94" t="s">
        <v>549</v>
      </c>
      <c r="I221" s="70">
        <f t="shared" si="81"/>
        <v>25360.937999999998</v>
      </c>
      <c r="J221" s="18">
        <f t="shared" si="82"/>
        <v>5000.1625360800008</v>
      </c>
      <c r="K221" s="19">
        <f t="shared" si="84"/>
        <v>0.19716000000000006</v>
      </c>
      <c r="L221" s="20">
        <f t="shared" si="83"/>
        <v>4135.5184512799988</v>
      </c>
      <c r="M221" s="138">
        <v>500.03</v>
      </c>
      <c r="N221" s="130">
        <f t="shared" si="77"/>
        <v>3635.488451279999</v>
      </c>
      <c r="O221" s="21">
        <v>1084.9820000000002</v>
      </c>
      <c r="P221" s="22">
        <v>213.91505111999996</v>
      </c>
      <c r="Q221" s="23">
        <v>170.21467816000003</v>
      </c>
      <c r="R221" s="21">
        <v>4679.8159999999998</v>
      </c>
      <c r="S221" s="22">
        <v>922.67252255999995</v>
      </c>
      <c r="T221" s="23">
        <v>783.75074787999938</v>
      </c>
      <c r="U221" s="21">
        <v>2326.4039999999995</v>
      </c>
      <c r="V221" s="22">
        <v>458.67381263999994</v>
      </c>
      <c r="W221" s="23">
        <v>379.47559852000001</v>
      </c>
      <c r="X221" s="21">
        <v>1187.6559999999999</v>
      </c>
      <c r="Y221" s="22">
        <v>234.15825696000005</v>
      </c>
      <c r="Z221" s="23">
        <v>197.89822912</v>
      </c>
      <c r="AA221" s="21">
        <v>1691.0339999999992</v>
      </c>
      <c r="AB221" s="22">
        <v>333.40426344000014</v>
      </c>
      <c r="AC221" s="23">
        <v>278.60521607999999</v>
      </c>
      <c r="AD221" s="21">
        <v>1277.9840000000004</v>
      </c>
      <c r="AE221" s="22">
        <v>251.96732543999988</v>
      </c>
      <c r="AF221" s="23">
        <v>209.74350527999999</v>
      </c>
      <c r="AG221" s="21">
        <v>265.60599999999994</v>
      </c>
      <c r="AH221" s="22">
        <v>52.366878960000001</v>
      </c>
      <c r="AI221" s="23">
        <v>41.898085460000004</v>
      </c>
      <c r="AJ221" s="21">
        <v>861.22</v>
      </c>
      <c r="AK221" s="22">
        <v>169.79813519999999</v>
      </c>
      <c r="AL221" s="23">
        <v>141.37499429999997</v>
      </c>
      <c r="AM221" s="21">
        <v>0</v>
      </c>
      <c r="AN221" s="22">
        <v>0</v>
      </c>
      <c r="AO221" s="23">
        <v>0</v>
      </c>
      <c r="AP221" s="21">
        <v>0</v>
      </c>
      <c r="AQ221" s="22">
        <v>0</v>
      </c>
      <c r="AR221" s="23">
        <v>0</v>
      </c>
      <c r="AS221" s="21">
        <v>5414.0479999999989</v>
      </c>
      <c r="AT221" s="22">
        <v>1067.4337036800002</v>
      </c>
      <c r="AU221" s="23">
        <v>860.40530477999971</v>
      </c>
      <c r="AV221" s="21">
        <v>6572.1879999999974</v>
      </c>
      <c r="AW221" s="22">
        <v>1295.7725860799999</v>
      </c>
      <c r="AX221" s="23">
        <v>1072.1520917</v>
      </c>
    </row>
    <row r="222" spans="1:50" x14ac:dyDescent="0.25">
      <c r="A222" s="16">
        <v>215</v>
      </c>
      <c r="B222" s="63" t="s">
        <v>179</v>
      </c>
      <c r="C222" s="163">
        <v>249</v>
      </c>
      <c r="D222" s="91">
        <v>0.05</v>
      </c>
      <c r="E222" s="91" t="s">
        <v>368</v>
      </c>
      <c r="F222" s="74">
        <v>37603</v>
      </c>
      <c r="G222" s="74">
        <v>39448</v>
      </c>
      <c r="H222" s="94" t="s">
        <v>550</v>
      </c>
      <c r="I222" s="70">
        <f t="shared" si="81"/>
        <v>108115.6176</v>
      </c>
      <c r="J222" s="18">
        <f t="shared" si="82"/>
        <v>21316.075166015995</v>
      </c>
      <c r="K222" s="19">
        <f t="shared" si="84"/>
        <v>0.19715999999999995</v>
      </c>
      <c r="L222" s="20">
        <f t="shared" si="83"/>
        <v>17532.681737210998</v>
      </c>
      <c r="M222" s="138">
        <v>2131.6099999999997</v>
      </c>
      <c r="N222" s="130">
        <f t="shared" si="77"/>
        <v>15401.071737210998</v>
      </c>
      <c r="O222" s="21">
        <v>8073.5927999999985</v>
      </c>
      <c r="P222" s="22">
        <v>1591.7895564480004</v>
      </c>
      <c r="Q222" s="23">
        <v>1227.2776494359994</v>
      </c>
      <c r="R222" s="21">
        <v>16214.930700000006</v>
      </c>
      <c r="S222" s="22">
        <v>3196.9357368120004</v>
      </c>
      <c r="T222" s="23">
        <v>2711.3474857529973</v>
      </c>
      <c r="U222" s="21">
        <v>10405.739400000008</v>
      </c>
      <c r="V222" s="22">
        <v>2051.595580104</v>
      </c>
      <c r="W222" s="23">
        <v>1743.0868790280008</v>
      </c>
      <c r="X222" s="21">
        <v>8577.886199999999</v>
      </c>
      <c r="Y222" s="22">
        <v>1691.2160431920006</v>
      </c>
      <c r="Z222" s="23">
        <v>1428.4395475439999</v>
      </c>
      <c r="AA222" s="21">
        <v>8894.9150999999911</v>
      </c>
      <c r="AB222" s="22">
        <v>1753.7214611160005</v>
      </c>
      <c r="AC222" s="23">
        <v>1466.9742321630006</v>
      </c>
      <c r="AD222" s="21">
        <v>7273.2510000000029</v>
      </c>
      <c r="AE222" s="22">
        <v>1433.9941671599995</v>
      </c>
      <c r="AF222" s="23">
        <v>1144.3010906460001</v>
      </c>
      <c r="AG222" s="21">
        <v>6498.3143999999866</v>
      </c>
      <c r="AH222" s="22">
        <v>1281.2076671040015</v>
      </c>
      <c r="AI222" s="23">
        <v>1027.5578637420008</v>
      </c>
      <c r="AJ222" s="21">
        <v>7165.5419999999986</v>
      </c>
      <c r="AK222" s="22">
        <v>1412.75826072</v>
      </c>
      <c r="AL222" s="23">
        <v>1167.4675500000012</v>
      </c>
      <c r="AM222" s="21">
        <v>5902.9997999999941</v>
      </c>
      <c r="AN222" s="22">
        <v>1163.8354405680002</v>
      </c>
      <c r="AO222" s="23">
        <v>955.88511479699969</v>
      </c>
      <c r="AP222" s="21">
        <v>6206.4203999999991</v>
      </c>
      <c r="AQ222" s="22">
        <v>1223.6578460639985</v>
      </c>
      <c r="AR222" s="23">
        <v>984.49540892699963</v>
      </c>
      <c r="AS222" s="21">
        <v>10966.305000000006</v>
      </c>
      <c r="AT222" s="22">
        <v>2162.1166938000001</v>
      </c>
      <c r="AU222" s="23">
        <v>1730.0462894219988</v>
      </c>
      <c r="AV222" s="21">
        <v>11935.720800000003</v>
      </c>
      <c r="AW222" s="22">
        <v>2353.2467129279985</v>
      </c>
      <c r="AX222" s="23">
        <v>1945.8026257529989</v>
      </c>
    </row>
    <row r="223" spans="1:50" x14ac:dyDescent="0.25">
      <c r="A223" s="7">
        <v>216</v>
      </c>
      <c r="B223" s="63" t="s">
        <v>180</v>
      </c>
      <c r="C223" s="163">
        <v>28</v>
      </c>
      <c r="D223" s="91">
        <v>0.03</v>
      </c>
      <c r="E223" s="91" t="s">
        <v>368</v>
      </c>
      <c r="F223" s="74">
        <v>37298</v>
      </c>
      <c r="G223" s="74">
        <v>40179</v>
      </c>
      <c r="H223" s="94" t="s">
        <v>551</v>
      </c>
      <c r="I223" s="70">
        <f t="shared" si="81"/>
        <v>25417.073800000002</v>
      </c>
      <c r="J223" s="18">
        <f t="shared" si="82"/>
        <v>5011.2302704080012</v>
      </c>
      <c r="K223" s="19">
        <f t="shared" si="84"/>
        <v>0.19716000000000003</v>
      </c>
      <c r="L223" s="20">
        <f t="shared" si="83"/>
        <v>4116.5510079679998</v>
      </c>
      <c r="M223" s="138">
        <v>501.13</v>
      </c>
      <c r="N223" s="130">
        <f t="shared" si="77"/>
        <v>3615.4210079679997</v>
      </c>
      <c r="O223" s="21">
        <v>2436.357</v>
      </c>
      <c r="P223" s="22">
        <v>480.35214611999987</v>
      </c>
      <c r="Q223" s="23">
        <v>381.59593678600044</v>
      </c>
      <c r="R223" s="21">
        <v>5880.4209999999985</v>
      </c>
      <c r="S223" s="22">
        <v>1159.3838043600012</v>
      </c>
      <c r="T223" s="23">
        <v>977.27200792699966</v>
      </c>
      <c r="U223" s="21">
        <v>1844.8175999999994</v>
      </c>
      <c r="V223" s="22">
        <v>363.7242380159999</v>
      </c>
      <c r="W223" s="23">
        <v>310.78607187499989</v>
      </c>
      <c r="X223" s="21">
        <v>1281.8977000000007</v>
      </c>
      <c r="Y223" s="22">
        <v>252.73895053200016</v>
      </c>
      <c r="Z223" s="23">
        <v>213.70304630499987</v>
      </c>
      <c r="AA223" s="21">
        <v>1558.9012999999993</v>
      </c>
      <c r="AB223" s="22">
        <v>307.35298030799999</v>
      </c>
      <c r="AC223" s="23">
        <v>253.04967610599991</v>
      </c>
      <c r="AD223" s="21">
        <v>678.04099999999983</v>
      </c>
      <c r="AE223" s="22">
        <v>133.68256356000003</v>
      </c>
      <c r="AF223" s="23">
        <v>109.19174715600001</v>
      </c>
      <c r="AG223" s="21">
        <v>1379.7757000000001</v>
      </c>
      <c r="AH223" s="22">
        <v>272.0365770119999</v>
      </c>
      <c r="AI223" s="23">
        <v>202.37064710899986</v>
      </c>
      <c r="AJ223" s="21">
        <v>2475.4255999999996</v>
      </c>
      <c r="AK223" s="22">
        <v>488.05491129600051</v>
      </c>
      <c r="AL223" s="23">
        <v>402.5540050840001</v>
      </c>
      <c r="AM223" s="21">
        <v>850.16819999999973</v>
      </c>
      <c r="AN223" s="22">
        <v>167.61916231200001</v>
      </c>
      <c r="AO223" s="23">
        <v>138.19714655899998</v>
      </c>
      <c r="AP223" s="21">
        <v>1325.0177000000001</v>
      </c>
      <c r="AQ223" s="22">
        <v>261.24048973199973</v>
      </c>
      <c r="AR223" s="23">
        <v>211.30023361600004</v>
      </c>
      <c r="AS223" s="21">
        <v>2610.015700000004</v>
      </c>
      <c r="AT223" s="22">
        <v>514.59069541199983</v>
      </c>
      <c r="AU223" s="23">
        <v>411.73448799299996</v>
      </c>
      <c r="AV223" s="21">
        <v>3096.2353000000012</v>
      </c>
      <c r="AW223" s="22">
        <v>610.45375174799983</v>
      </c>
      <c r="AX223" s="23">
        <v>504.7960014520001</v>
      </c>
    </row>
    <row r="224" spans="1:50" x14ac:dyDescent="0.25">
      <c r="A224" s="7">
        <v>217</v>
      </c>
      <c r="B224" s="63" t="s">
        <v>181</v>
      </c>
      <c r="C224" s="163">
        <v>252</v>
      </c>
      <c r="D224" s="91">
        <v>0.32</v>
      </c>
      <c r="E224" s="91" t="s">
        <v>368</v>
      </c>
      <c r="F224" s="74">
        <v>37350</v>
      </c>
      <c r="G224" s="74">
        <v>39539</v>
      </c>
      <c r="H224" s="94" t="s">
        <v>552</v>
      </c>
      <c r="I224" s="70">
        <f t="shared" si="81"/>
        <v>696527.57999999984</v>
      </c>
      <c r="J224" s="18">
        <f t="shared" si="82"/>
        <v>125256.55471139998</v>
      </c>
      <c r="K224" s="19">
        <f t="shared" si="84"/>
        <v>0.17983000000000002</v>
      </c>
      <c r="L224" s="20">
        <f t="shared" si="83"/>
        <v>101896.86763619995</v>
      </c>
      <c r="M224" s="138">
        <v>12525.649999999998</v>
      </c>
      <c r="N224" s="130">
        <f t="shared" si="77"/>
        <v>89371.217636199959</v>
      </c>
      <c r="O224" s="21">
        <v>14799.587999999989</v>
      </c>
      <c r="P224" s="22">
        <v>2661.4099100399994</v>
      </c>
      <c r="Q224" s="23">
        <v>2030.024177159999</v>
      </c>
      <c r="R224" s="21">
        <v>73842.251999999979</v>
      </c>
      <c r="S224" s="22">
        <v>13279.052177160009</v>
      </c>
      <c r="T224" s="23">
        <v>11061.041187120005</v>
      </c>
      <c r="U224" s="21">
        <v>71391.168000000049</v>
      </c>
      <c r="V224" s="22">
        <v>12838.273741439996</v>
      </c>
      <c r="W224" s="23">
        <v>10686.025634879994</v>
      </c>
      <c r="X224" s="21">
        <v>142920.7799999998</v>
      </c>
      <c r="Y224" s="22">
        <v>25701.443867399994</v>
      </c>
      <c r="Z224" s="23">
        <v>21312.909346319982</v>
      </c>
      <c r="AA224" s="21">
        <v>40035.515999999996</v>
      </c>
      <c r="AB224" s="22">
        <v>7199.5868422800022</v>
      </c>
      <c r="AC224" s="23">
        <v>6017.4768266399933</v>
      </c>
      <c r="AD224" s="21">
        <v>9521.9999999999982</v>
      </c>
      <c r="AE224" s="22">
        <v>1712.3412599999995</v>
      </c>
      <c r="AF224" s="23">
        <v>1317.5886772799997</v>
      </c>
      <c r="AG224" s="21">
        <v>31031.171999999995</v>
      </c>
      <c r="AH224" s="22">
        <v>5580.3356607600044</v>
      </c>
      <c r="AI224" s="23">
        <v>4449.4815050400002</v>
      </c>
      <c r="AJ224" s="21">
        <v>83787.936000000016</v>
      </c>
      <c r="AK224" s="22">
        <v>15067.584530879996</v>
      </c>
      <c r="AL224" s="23">
        <v>12237.810765239992</v>
      </c>
      <c r="AM224" s="21">
        <v>0</v>
      </c>
      <c r="AN224" s="22">
        <v>0</v>
      </c>
      <c r="AO224" s="23">
        <v>0</v>
      </c>
      <c r="AP224" s="21">
        <v>28006.787999999993</v>
      </c>
      <c r="AQ224" s="22">
        <v>5036.4606860400017</v>
      </c>
      <c r="AR224" s="23">
        <v>3943.7957189999979</v>
      </c>
      <c r="AS224" s="21">
        <v>100083.18000000001</v>
      </c>
      <c r="AT224" s="22">
        <v>17997.958259399988</v>
      </c>
      <c r="AU224" s="23">
        <v>14097.50058396</v>
      </c>
      <c r="AV224" s="21">
        <v>101107.19999999995</v>
      </c>
      <c r="AW224" s="22">
        <v>18182.107775999997</v>
      </c>
      <c r="AX224" s="23">
        <v>14743.21321355999</v>
      </c>
    </row>
    <row r="225" spans="1:50" x14ac:dyDescent="0.25">
      <c r="A225" s="7">
        <v>218</v>
      </c>
      <c r="B225" s="63" t="s">
        <v>182</v>
      </c>
      <c r="C225" s="163">
        <v>257</v>
      </c>
      <c r="D225" s="91">
        <v>0.09</v>
      </c>
      <c r="E225" s="91" t="s">
        <v>368</v>
      </c>
      <c r="F225" s="74">
        <v>36413</v>
      </c>
      <c r="G225" s="74">
        <v>39448</v>
      </c>
      <c r="H225" s="94" t="s">
        <v>553</v>
      </c>
      <c r="I225" s="70">
        <f t="shared" si="81"/>
        <v>393447.16568399989</v>
      </c>
      <c r="J225" s="18">
        <f t="shared" si="82"/>
        <v>77009.413739329306</v>
      </c>
      <c r="K225" s="19">
        <f t="shared" si="84"/>
        <v>0.19573000000000002</v>
      </c>
      <c r="L225" s="20">
        <f t="shared" si="83"/>
        <v>63705.019715104616</v>
      </c>
      <c r="M225" s="138">
        <v>7700.92</v>
      </c>
      <c r="N225" s="130">
        <f t="shared" si="77"/>
        <v>56004.099715104618</v>
      </c>
      <c r="O225" s="21">
        <v>20059.811729280023</v>
      </c>
      <c r="P225" s="22">
        <v>3926.3069497719707</v>
      </c>
      <c r="Q225" s="23">
        <v>3039.0981506516309</v>
      </c>
      <c r="R225" s="21">
        <v>53645.568662399972</v>
      </c>
      <c r="S225" s="22">
        <v>10500.047154291557</v>
      </c>
      <c r="T225" s="23">
        <v>8914.6399553247884</v>
      </c>
      <c r="U225" s="21">
        <v>54872.751370560029</v>
      </c>
      <c r="V225" s="22">
        <v>10740.243625759693</v>
      </c>
      <c r="W225" s="23">
        <v>9096.2857994817841</v>
      </c>
      <c r="X225" s="21">
        <v>55834.78109951994</v>
      </c>
      <c r="Y225" s="22">
        <v>10928.541704609062</v>
      </c>
      <c r="Z225" s="23">
        <v>9213.1253965264896</v>
      </c>
      <c r="AA225" s="21">
        <v>27853.219854239993</v>
      </c>
      <c r="AB225" s="22">
        <v>5451.7107220703983</v>
      </c>
      <c r="AC225" s="23">
        <v>4598.9576447014924</v>
      </c>
      <c r="AD225" s="21">
        <v>9643.0297867199915</v>
      </c>
      <c r="AE225" s="22">
        <v>1887.4302201547057</v>
      </c>
      <c r="AF225" s="23">
        <v>1498.565460280857</v>
      </c>
      <c r="AG225" s="21">
        <v>12651.796403039996</v>
      </c>
      <c r="AH225" s="22">
        <v>2476.3361099670201</v>
      </c>
      <c r="AI225" s="23">
        <v>2005.425306722098</v>
      </c>
      <c r="AJ225" s="21">
        <v>32794.514955360006</v>
      </c>
      <c r="AK225" s="22">
        <v>6418.8704122126064</v>
      </c>
      <c r="AL225" s="23">
        <v>5315.9804088836117</v>
      </c>
      <c r="AM225" s="21">
        <v>12227.733023519997</v>
      </c>
      <c r="AN225" s="22">
        <v>2393.3341846935673</v>
      </c>
      <c r="AO225" s="23">
        <v>1979.6654817389251</v>
      </c>
      <c r="AP225" s="21">
        <v>18823.723494720005</v>
      </c>
      <c r="AQ225" s="22">
        <v>3684.3673996215448</v>
      </c>
      <c r="AR225" s="23">
        <v>2962.0513593309929</v>
      </c>
      <c r="AS225" s="21">
        <v>45381.357187200003</v>
      </c>
      <c r="AT225" s="22">
        <v>8882.4930422506568</v>
      </c>
      <c r="AU225" s="23">
        <v>7046.7600740449479</v>
      </c>
      <c r="AV225" s="21">
        <v>49658.878117439999</v>
      </c>
      <c r="AW225" s="22">
        <v>9719.7322139265325</v>
      </c>
      <c r="AX225" s="23">
        <v>8034.4646774169905</v>
      </c>
    </row>
    <row r="226" spans="1:50" x14ac:dyDescent="0.25">
      <c r="A226" s="16">
        <v>219</v>
      </c>
      <c r="B226" s="63" t="s">
        <v>183</v>
      </c>
      <c r="C226" s="163">
        <v>258</v>
      </c>
      <c r="D226" s="91">
        <v>0.19500000000000001</v>
      </c>
      <c r="E226" s="91" t="s">
        <v>368</v>
      </c>
      <c r="F226" s="74">
        <v>35888</v>
      </c>
      <c r="G226" s="74">
        <v>39965</v>
      </c>
      <c r="H226" s="94" t="s">
        <v>554</v>
      </c>
      <c r="I226" s="70">
        <f t="shared" si="81"/>
        <v>790141.04200000013</v>
      </c>
      <c r="J226" s="18">
        <f t="shared" si="82"/>
        <v>151011.75594703999</v>
      </c>
      <c r="K226" s="19">
        <f t="shared" si="84"/>
        <v>0.19111999999999996</v>
      </c>
      <c r="L226" s="20">
        <f t="shared" si="83"/>
        <v>123809.13051882999</v>
      </c>
      <c r="M226" s="138">
        <v>15101.18</v>
      </c>
      <c r="N226" s="130">
        <f t="shared" si="77"/>
        <v>108707.95051882998</v>
      </c>
      <c r="O226" s="21">
        <v>45664.539999999972</v>
      </c>
      <c r="P226" s="22">
        <v>8727.406884799997</v>
      </c>
      <c r="Q226" s="23">
        <v>6610.2121734899983</v>
      </c>
      <c r="R226" s="21">
        <v>83239.689000000013</v>
      </c>
      <c r="S226" s="22">
        <v>15908.769361679999</v>
      </c>
      <c r="T226" s="23">
        <v>13473.242129979993</v>
      </c>
      <c r="U226" s="21">
        <v>89505.624000000054</v>
      </c>
      <c r="V226" s="22">
        <v>17106.314858880014</v>
      </c>
      <c r="W226" s="23">
        <v>14437.556051390004</v>
      </c>
      <c r="X226" s="21">
        <v>88365.099000000002</v>
      </c>
      <c r="Y226" s="22">
        <v>16888.337720879998</v>
      </c>
      <c r="Z226" s="23">
        <v>14172.129481840002</v>
      </c>
      <c r="AA226" s="21">
        <v>55392.132999999943</v>
      </c>
      <c r="AB226" s="22">
        <v>10586.544458959994</v>
      </c>
      <c r="AC226" s="23">
        <v>8885.434173529995</v>
      </c>
      <c r="AD226" s="21">
        <v>15091.605999999985</v>
      </c>
      <c r="AE226" s="22">
        <v>2884.3077387199983</v>
      </c>
      <c r="AF226" s="23">
        <v>2229.4479988500025</v>
      </c>
      <c r="AG226" s="21">
        <v>48126.038000000008</v>
      </c>
      <c r="AH226" s="22">
        <v>9197.8483825600033</v>
      </c>
      <c r="AI226" s="23">
        <v>7465.1531125999954</v>
      </c>
      <c r="AJ226" s="21">
        <v>78480.634000000005</v>
      </c>
      <c r="AK226" s="22">
        <v>14999.218770079997</v>
      </c>
      <c r="AL226" s="23">
        <v>12354.067750509997</v>
      </c>
      <c r="AM226" s="21">
        <v>55424.990000000049</v>
      </c>
      <c r="AN226" s="22">
        <v>10592.824088800005</v>
      </c>
      <c r="AO226" s="23">
        <v>8694.9280104400132</v>
      </c>
      <c r="AP226" s="21">
        <v>53767.55799999999</v>
      </c>
      <c r="AQ226" s="22">
        <v>10276.055684959993</v>
      </c>
      <c r="AR226" s="23">
        <v>8231.4552021800009</v>
      </c>
      <c r="AS226" s="21">
        <v>82826.368999999977</v>
      </c>
      <c r="AT226" s="22">
        <v>15829.775643280005</v>
      </c>
      <c r="AU226" s="23">
        <v>12456.829298809991</v>
      </c>
      <c r="AV226" s="21">
        <v>94256.762000000163</v>
      </c>
      <c r="AW226" s="22">
        <v>18014.352353439994</v>
      </c>
      <c r="AX226" s="23">
        <v>14798.675135209998</v>
      </c>
    </row>
    <row r="227" spans="1:50" x14ac:dyDescent="0.25">
      <c r="A227" s="7">
        <v>220</v>
      </c>
      <c r="B227" s="63" t="s">
        <v>184</v>
      </c>
      <c r="C227" s="163">
        <v>364</v>
      </c>
      <c r="D227" s="91">
        <v>7.0000000000000007E-2</v>
      </c>
      <c r="E227" s="91" t="s">
        <v>368</v>
      </c>
      <c r="F227" s="74">
        <v>36619</v>
      </c>
      <c r="G227" s="74">
        <v>39448</v>
      </c>
      <c r="H227" s="94" t="s">
        <v>555</v>
      </c>
      <c r="I227" s="70">
        <f t="shared" si="81"/>
        <v>170611.37679999994</v>
      </c>
      <c r="J227" s="18">
        <f t="shared" si="82"/>
        <v>33637.73904988799</v>
      </c>
      <c r="K227" s="19">
        <f t="shared" si="84"/>
        <v>0.19716</v>
      </c>
      <c r="L227" s="20">
        <f t="shared" si="83"/>
        <v>27893.528446784003</v>
      </c>
      <c r="M227" s="138">
        <v>3363.7799999999997</v>
      </c>
      <c r="N227" s="130">
        <f t="shared" si="77"/>
        <v>24529.748446784004</v>
      </c>
      <c r="O227" s="21">
        <v>10095.327600000006</v>
      </c>
      <c r="P227" s="22">
        <v>1990.3947896160007</v>
      </c>
      <c r="Q227" s="23">
        <v>1537.4157616220011</v>
      </c>
      <c r="R227" s="21">
        <v>28152.583599999976</v>
      </c>
      <c r="S227" s="22">
        <v>5550.5633825759951</v>
      </c>
      <c r="T227" s="23">
        <v>4714.5943934360002</v>
      </c>
      <c r="U227" s="21">
        <v>22996.540999999972</v>
      </c>
      <c r="V227" s="22">
        <v>4533.9980235600069</v>
      </c>
      <c r="W227" s="23">
        <v>3847.2605061640024</v>
      </c>
      <c r="X227" s="21">
        <v>23063.340199999981</v>
      </c>
      <c r="Y227" s="22">
        <v>4547.1681538319963</v>
      </c>
      <c r="Z227" s="23">
        <v>3835.6247550399985</v>
      </c>
      <c r="AA227" s="21">
        <v>10478.415600000009</v>
      </c>
      <c r="AB227" s="22">
        <v>2065.9244196960008</v>
      </c>
      <c r="AC227" s="23">
        <v>1734.6151317839997</v>
      </c>
      <c r="AD227" s="21">
        <v>4194.6891999999962</v>
      </c>
      <c r="AE227" s="22">
        <v>827.02492267200046</v>
      </c>
      <c r="AF227" s="23">
        <v>659.21656765600039</v>
      </c>
      <c r="AG227" s="21">
        <v>3088.1719999999991</v>
      </c>
      <c r="AH227" s="22">
        <v>608.86399151999933</v>
      </c>
      <c r="AI227" s="23">
        <v>495.70490215000007</v>
      </c>
      <c r="AJ227" s="21">
        <v>11750.807399999989</v>
      </c>
      <c r="AK227" s="22">
        <v>2316.7891869840037</v>
      </c>
      <c r="AL227" s="23">
        <v>1921.601214278</v>
      </c>
      <c r="AM227" s="21">
        <v>4751.2871999999934</v>
      </c>
      <c r="AN227" s="22">
        <v>936.76378435199967</v>
      </c>
      <c r="AO227" s="23">
        <v>776.99966546999997</v>
      </c>
      <c r="AP227" s="21">
        <v>5565.7036000000044</v>
      </c>
      <c r="AQ227" s="22">
        <v>1097.3341217760001</v>
      </c>
      <c r="AR227" s="23">
        <v>877.90810488600084</v>
      </c>
      <c r="AS227" s="21">
        <v>18340.965599999981</v>
      </c>
      <c r="AT227" s="22">
        <v>3616.1047776959986</v>
      </c>
      <c r="AU227" s="23">
        <v>2902.2401714699981</v>
      </c>
      <c r="AV227" s="21">
        <v>28133.543800000021</v>
      </c>
      <c r="AW227" s="22">
        <v>5546.8094956079876</v>
      </c>
      <c r="AX227" s="23">
        <v>4590.3472728279994</v>
      </c>
    </row>
    <row r="228" spans="1:50" x14ac:dyDescent="0.25">
      <c r="A228" s="7">
        <v>221</v>
      </c>
      <c r="B228" s="63" t="s">
        <v>185</v>
      </c>
      <c r="C228" s="163">
        <v>262</v>
      </c>
      <c r="D228" s="91">
        <v>0.05</v>
      </c>
      <c r="E228" s="91" t="s">
        <v>368</v>
      </c>
      <c r="F228" s="74">
        <v>37613</v>
      </c>
      <c r="G228" s="74">
        <v>39965</v>
      </c>
      <c r="H228" s="94" t="s">
        <v>556</v>
      </c>
      <c r="I228" s="70">
        <f t="shared" si="81"/>
        <v>61350.302100000023</v>
      </c>
      <c r="J228" s="18">
        <f t="shared" si="82"/>
        <v>12095.825562036001</v>
      </c>
      <c r="K228" s="19">
        <f t="shared" si="84"/>
        <v>0.19715999999999995</v>
      </c>
      <c r="L228" s="20">
        <f t="shared" si="83"/>
        <v>10052.115110376002</v>
      </c>
      <c r="M228" s="138">
        <v>1209.5800000000002</v>
      </c>
      <c r="N228" s="130">
        <f t="shared" si="77"/>
        <v>8842.5351103760022</v>
      </c>
      <c r="O228" s="21">
        <v>2617.2308999999991</v>
      </c>
      <c r="P228" s="22">
        <v>516.01324424400013</v>
      </c>
      <c r="Q228" s="23">
        <v>411.97948237799972</v>
      </c>
      <c r="R228" s="21">
        <v>10742.322300000005</v>
      </c>
      <c r="S228" s="22">
        <v>2117.9562646680006</v>
      </c>
      <c r="T228" s="23">
        <v>1793.2354088249981</v>
      </c>
      <c r="U228" s="21">
        <v>8939.4030000000075</v>
      </c>
      <c r="V228" s="22">
        <v>1762.4926954800003</v>
      </c>
      <c r="W228" s="23">
        <v>1494.1081729560019</v>
      </c>
      <c r="X228" s="21">
        <v>9548.9598000000042</v>
      </c>
      <c r="Y228" s="22">
        <v>1882.6729141680003</v>
      </c>
      <c r="Z228" s="23">
        <v>1583.0900652630003</v>
      </c>
      <c r="AA228" s="21">
        <v>2707.0505999999987</v>
      </c>
      <c r="AB228" s="22">
        <v>533.7220962959999</v>
      </c>
      <c r="AC228" s="23">
        <v>450.23512666800013</v>
      </c>
      <c r="AD228" s="21">
        <v>2644.7091000000009</v>
      </c>
      <c r="AE228" s="22">
        <v>521.4308461559998</v>
      </c>
      <c r="AF228" s="23">
        <v>406.82418468600014</v>
      </c>
      <c r="AG228" s="21">
        <v>1338.6495000000014</v>
      </c>
      <c r="AH228" s="22">
        <v>263.92813542000016</v>
      </c>
      <c r="AI228" s="23">
        <v>210.39539900100016</v>
      </c>
      <c r="AJ228" s="21">
        <v>6234.1196999999966</v>
      </c>
      <c r="AK228" s="22">
        <v>1229.1190400519995</v>
      </c>
      <c r="AL228" s="23">
        <v>1017.0996455340005</v>
      </c>
      <c r="AM228" s="21">
        <v>1660.2456000000002</v>
      </c>
      <c r="AN228" s="22">
        <v>327.3340224960001</v>
      </c>
      <c r="AO228" s="23">
        <v>269.34439411200003</v>
      </c>
      <c r="AP228" s="21">
        <v>1053.2991000000002</v>
      </c>
      <c r="AQ228" s="22">
        <v>207.66845055599995</v>
      </c>
      <c r="AR228" s="23">
        <v>167.18134705499997</v>
      </c>
      <c r="AS228" s="21">
        <v>6169.2798000000003</v>
      </c>
      <c r="AT228" s="22">
        <v>1216.3352053679998</v>
      </c>
      <c r="AU228" s="23">
        <v>983.52158798100095</v>
      </c>
      <c r="AV228" s="21">
        <v>7695.0327000000016</v>
      </c>
      <c r="AW228" s="22">
        <v>1517.1526471320008</v>
      </c>
      <c r="AX228" s="23">
        <v>1265.1002959170007</v>
      </c>
    </row>
    <row r="229" spans="1:50" x14ac:dyDescent="0.25">
      <c r="A229" s="7">
        <v>222</v>
      </c>
      <c r="B229" s="63" t="s">
        <v>666</v>
      </c>
      <c r="C229" s="163">
        <v>365</v>
      </c>
      <c r="D229" s="91">
        <v>0.02</v>
      </c>
      <c r="E229" s="91" t="s">
        <v>368</v>
      </c>
      <c r="F229" s="74">
        <v>40982</v>
      </c>
      <c r="G229" s="74">
        <v>40982</v>
      </c>
      <c r="H229" s="94" t="s">
        <v>557</v>
      </c>
      <c r="I229" s="70">
        <f t="shared" si="81"/>
        <v>8768.9152999999988</v>
      </c>
      <c r="J229" s="18">
        <f t="shared" si="82"/>
        <v>1728.8793405480001</v>
      </c>
      <c r="K229" s="19">
        <f t="shared" si="84"/>
        <v>0.19716000000000003</v>
      </c>
      <c r="L229" s="20">
        <f t="shared" si="83"/>
        <v>1425.8195301120002</v>
      </c>
      <c r="M229" s="138">
        <v>172.89</v>
      </c>
      <c r="N229" s="130">
        <f t="shared" si="77"/>
        <v>1252.9295301120001</v>
      </c>
      <c r="O229" s="21">
        <v>942.35599999999977</v>
      </c>
      <c r="P229" s="22">
        <v>185.79490896000007</v>
      </c>
      <c r="Q229" s="23">
        <v>144.42009413900004</v>
      </c>
      <c r="R229" s="21">
        <v>1865.5456999999994</v>
      </c>
      <c r="S229" s="22">
        <v>367.81099021200009</v>
      </c>
      <c r="T229" s="23">
        <v>311.08073149500007</v>
      </c>
      <c r="U229" s="21">
        <v>837.94749999999988</v>
      </c>
      <c r="V229" s="22">
        <v>165.20972910000006</v>
      </c>
      <c r="W229" s="23">
        <v>140.48452206899995</v>
      </c>
      <c r="X229" s="21">
        <v>684.16</v>
      </c>
      <c r="Y229" s="22">
        <v>134.88898559999996</v>
      </c>
      <c r="Z229" s="23">
        <v>113.862325986</v>
      </c>
      <c r="AA229" s="21">
        <v>580.1968999999998</v>
      </c>
      <c r="AB229" s="22">
        <v>114.39162080399997</v>
      </c>
      <c r="AC229" s="23">
        <v>95.708347324999991</v>
      </c>
      <c r="AD229" s="21">
        <v>322.98839999999984</v>
      </c>
      <c r="AE229" s="22">
        <v>63.680392944000012</v>
      </c>
      <c r="AF229" s="23">
        <v>53.485710686000012</v>
      </c>
      <c r="AG229" s="21">
        <v>377.55199999999991</v>
      </c>
      <c r="AH229" s="22">
        <v>74.438152320000015</v>
      </c>
      <c r="AI229" s="23">
        <v>58.263802089000002</v>
      </c>
      <c r="AJ229" s="21">
        <v>537.90210000000013</v>
      </c>
      <c r="AK229" s="22">
        <v>106.05277803599999</v>
      </c>
      <c r="AL229" s="23">
        <v>88.789075160999985</v>
      </c>
      <c r="AM229" s="21">
        <v>229.26129999999995</v>
      </c>
      <c r="AN229" s="22">
        <v>45.201157908000006</v>
      </c>
      <c r="AO229" s="23">
        <v>37.734908716</v>
      </c>
      <c r="AP229" s="21">
        <v>529.51279999999986</v>
      </c>
      <c r="AQ229" s="22">
        <v>104.39874364799998</v>
      </c>
      <c r="AR229" s="23">
        <v>83.357103210000005</v>
      </c>
      <c r="AS229" s="21">
        <v>906.48470000000032</v>
      </c>
      <c r="AT229" s="22">
        <v>178.72252345199999</v>
      </c>
      <c r="AU229" s="23">
        <v>143.43856371099997</v>
      </c>
      <c r="AV229" s="21">
        <v>955.00789999999972</v>
      </c>
      <c r="AW229" s="22">
        <v>188.28935756399997</v>
      </c>
      <c r="AX229" s="23">
        <v>155.19434552500005</v>
      </c>
    </row>
    <row r="230" spans="1:50" x14ac:dyDescent="0.25">
      <c r="A230" s="16">
        <v>223</v>
      </c>
      <c r="B230" s="63" t="s">
        <v>186</v>
      </c>
      <c r="C230" s="163">
        <v>264</v>
      </c>
      <c r="D230" s="91">
        <v>0.03</v>
      </c>
      <c r="E230" s="91" t="s">
        <v>368</v>
      </c>
      <c r="F230" s="74">
        <v>36105</v>
      </c>
      <c r="G230" s="74">
        <v>39934</v>
      </c>
      <c r="H230" s="94" t="s">
        <v>558</v>
      </c>
      <c r="I230" s="70">
        <f t="shared" si="81"/>
        <v>61103.572100000012</v>
      </c>
      <c r="J230" s="18">
        <f t="shared" si="82"/>
        <v>12047.180275235998</v>
      </c>
      <c r="K230" s="19">
        <f t="shared" si="84"/>
        <v>0.19715999999999992</v>
      </c>
      <c r="L230" s="20">
        <f t="shared" si="83"/>
        <v>9961.1443855259968</v>
      </c>
      <c r="M230" s="138">
        <v>1204.72</v>
      </c>
      <c r="N230" s="130">
        <f t="shared" si="77"/>
        <v>8756.4243855259974</v>
      </c>
      <c r="O230" s="21">
        <v>3046.8321000000042</v>
      </c>
      <c r="P230" s="22">
        <v>600.7134168359994</v>
      </c>
      <c r="Q230" s="23">
        <v>451.93645769400001</v>
      </c>
      <c r="R230" s="21">
        <v>9538.4859999999899</v>
      </c>
      <c r="S230" s="22">
        <v>1880.6078997600002</v>
      </c>
      <c r="T230" s="23">
        <v>1596.7372456250012</v>
      </c>
      <c r="U230" s="21">
        <v>8005.897299999996</v>
      </c>
      <c r="V230" s="22">
        <v>1578.4427116679974</v>
      </c>
      <c r="W230" s="23">
        <v>1336.8384396779984</v>
      </c>
      <c r="X230" s="21">
        <v>9152.5626000000084</v>
      </c>
      <c r="Y230" s="22">
        <v>1804.5192422160017</v>
      </c>
      <c r="Z230" s="23">
        <v>1523.930576297997</v>
      </c>
      <c r="AA230" s="21">
        <v>2125.4074000000005</v>
      </c>
      <c r="AB230" s="22">
        <v>419.04532298400005</v>
      </c>
      <c r="AC230" s="23">
        <v>356.99162990300005</v>
      </c>
      <c r="AD230" s="21">
        <v>3669.6955000000025</v>
      </c>
      <c r="AE230" s="22">
        <v>723.51716478000003</v>
      </c>
      <c r="AF230" s="23">
        <v>576.85136164099993</v>
      </c>
      <c r="AG230" s="21">
        <v>3824.569300000001</v>
      </c>
      <c r="AH230" s="22">
        <v>754.05208318799953</v>
      </c>
      <c r="AI230" s="23">
        <v>603.89682756200011</v>
      </c>
      <c r="AJ230" s="21">
        <v>5397.1289000000006</v>
      </c>
      <c r="AK230" s="22">
        <v>1064.0979339240002</v>
      </c>
      <c r="AL230" s="23">
        <v>882.28888412199979</v>
      </c>
      <c r="AM230" s="21">
        <v>2071.9606000000008</v>
      </c>
      <c r="AN230" s="22">
        <v>408.50775189600012</v>
      </c>
      <c r="AO230" s="23">
        <v>335.649001301</v>
      </c>
      <c r="AP230" s="21">
        <v>2244.7887999999994</v>
      </c>
      <c r="AQ230" s="22">
        <v>442.58255980800027</v>
      </c>
      <c r="AR230" s="23">
        <v>354.21832214899996</v>
      </c>
      <c r="AS230" s="21">
        <v>4947.4075000000003</v>
      </c>
      <c r="AT230" s="22">
        <v>975.43086270000003</v>
      </c>
      <c r="AU230" s="23">
        <v>786.42439523299993</v>
      </c>
      <c r="AV230" s="21">
        <v>7078.8361000000004</v>
      </c>
      <c r="AW230" s="22">
        <v>1395.6633254759984</v>
      </c>
      <c r="AX230" s="23">
        <v>1155.3812443199995</v>
      </c>
    </row>
    <row r="231" spans="1:50" x14ac:dyDescent="0.25">
      <c r="A231" s="7">
        <v>224</v>
      </c>
      <c r="B231" s="63" t="s">
        <v>187</v>
      </c>
      <c r="C231" s="163">
        <v>265</v>
      </c>
      <c r="D231" s="91">
        <v>1.2</v>
      </c>
      <c r="E231" s="91" t="s">
        <v>368</v>
      </c>
      <c r="F231" s="74">
        <v>37621</v>
      </c>
      <c r="G231" s="74">
        <v>39600</v>
      </c>
      <c r="H231" s="94" t="s">
        <v>559</v>
      </c>
      <c r="I231" s="70">
        <f t="shared" si="81"/>
        <v>5584550.7737439983</v>
      </c>
      <c r="J231" s="18">
        <f t="shared" si="82"/>
        <v>919049.52083505015</v>
      </c>
      <c r="K231" s="19">
        <f t="shared" si="84"/>
        <v>0.16457000000000008</v>
      </c>
      <c r="L231" s="20">
        <f t="shared" si="83"/>
        <v>732221.47835285624</v>
      </c>
      <c r="M231" s="138">
        <v>91904.960000000006</v>
      </c>
      <c r="N231" s="130">
        <f t="shared" si="77"/>
        <v>640316.51835285628</v>
      </c>
      <c r="O231" s="21">
        <v>150936.66052799977</v>
      </c>
      <c r="P231" s="22">
        <v>24839.646223092957</v>
      </c>
      <c r="Q231" s="23">
        <v>18437.495243549773</v>
      </c>
      <c r="R231" s="21">
        <v>665909.71182399953</v>
      </c>
      <c r="S231" s="22">
        <v>109588.76127487565</v>
      </c>
      <c r="T231" s="23">
        <v>89702.116179355013</v>
      </c>
      <c r="U231" s="21">
        <v>733491.62502400123</v>
      </c>
      <c r="V231" s="22">
        <v>120710.71673019974</v>
      </c>
      <c r="W231" s="23">
        <v>98713.557866527888</v>
      </c>
      <c r="X231" s="21">
        <v>805913.77371199953</v>
      </c>
      <c r="Y231" s="22">
        <v>132629.22973978374</v>
      </c>
      <c r="Z231" s="23">
        <v>107900.90859293284</v>
      </c>
      <c r="AA231" s="21">
        <v>532331.63048000005</v>
      </c>
      <c r="AB231" s="22">
        <v>87605.816428093633</v>
      </c>
      <c r="AC231" s="23">
        <v>70918.513108567859</v>
      </c>
      <c r="AD231" s="21">
        <v>321918.75627200003</v>
      </c>
      <c r="AE231" s="22">
        <v>52978.169719683108</v>
      </c>
      <c r="AF231" s="23">
        <v>39904.929240058518</v>
      </c>
      <c r="AG231" s="21">
        <v>472745.90027199988</v>
      </c>
      <c r="AH231" s="22">
        <v>77799.792807763049</v>
      </c>
      <c r="AI231" s="23">
        <v>60072.585442205345</v>
      </c>
      <c r="AJ231" s="21">
        <v>626871.48896000022</v>
      </c>
      <c r="AK231" s="22">
        <v>103164.24093814724</v>
      </c>
      <c r="AL231" s="23">
        <v>82050.876802423561</v>
      </c>
      <c r="AM231" s="21">
        <v>12307.091920000001</v>
      </c>
      <c r="AN231" s="22">
        <v>2025.3781172744002</v>
      </c>
      <c r="AO231" s="23">
        <v>1622.1181334012797</v>
      </c>
      <c r="AP231" s="21">
        <v>36493.285407999996</v>
      </c>
      <c r="AQ231" s="22">
        <v>6005.6999795945612</v>
      </c>
      <c r="AR231" s="23">
        <v>4549.4904332518418</v>
      </c>
      <c r="AS231" s="21">
        <v>570211.50007999968</v>
      </c>
      <c r="AT231" s="22">
        <v>93839.706568165682</v>
      </c>
      <c r="AU231" s="23">
        <v>71638.885597067565</v>
      </c>
      <c r="AV231" s="21">
        <v>655419.34926399903</v>
      </c>
      <c r="AW231" s="22">
        <v>107862.36230837647</v>
      </c>
      <c r="AX231" s="23">
        <v>86710.001713514808</v>
      </c>
    </row>
    <row r="232" spans="1:50" x14ac:dyDescent="0.25">
      <c r="A232" s="7">
        <v>225</v>
      </c>
      <c r="B232" s="63" t="s">
        <v>188</v>
      </c>
      <c r="C232" s="163">
        <v>366</v>
      </c>
      <c r="D232" s="91">
        <v>1.72E-2</v>
      </c>
      <c r="E232" s="91" t="s">
        <v>368</v>
      </c>
      <c r="F232" s="74">
        <v>36686</v>
      </c>
      <c r="G232" s="74">
        <v>39995</v>
      </c>
      <c r="H232" s="94" t="s">
        <v>560</v>
      </c>
      <c r="I232" s="70">
        <f t="shared" si="81"/>
        <v>63668.27350000001</v>
      </c>
      <c r="J232" s="18">
        <f t="shared" si="82"/>
        <v>12552.836803259999</v>
      </c>
      <c r="K232" s="19">
        <f t="shared" si="84"/>
        <v>0.19715999999999995</v>
      </c>
      <c r="L232" s="20">
        <f t="shared" si="83"/>
        <v>10294.678893225997</v>
      </c>
      <c r="M232" s="138">
        <v>1255.29</v>
      </c>
      <c r="N232" s="130">
        <f t="shared" si="77"/>
        <v>9039.3888932259979</v>
      </c>
      <c r="O232" s="21">
        <v>4031.9527999999996</v>
      </c>
      <c r="P232" s="22">
        <v>794.93981404800036</v>
      </c>
      <c r="Q232" s="23">
        <v>585.11479991000022</v>
      </c>
      <c r="R232" s="21">
        <v>8161.3191000000052</v>
      </c>
      <c r="S232" s="22">
        <v>1609.0856737559991</v>
      </c>
      <c r="T232" s="23">
        <v>1372.1177083130015</v>
      </c>
      <c r="U232" s="21">
        <v>7737.1912999999959</v>
      </c>
      <c r="V232" s="22">
        <v>1525.4646367079999</v>
      </c>
      <c r="W232" s="23">
        <v>1305.6150002059996</v>
      </c>
      <c r="X232" s="21">
        <v>7341.0240000000058</v>
      </c>
      <c r="Y232" s="22">
        <v>1447.3562918400009</v>
      </c>
      <c r="Z232" s="23">
        <v>1234.2496525569991</v>
      </c>
      <c r="AA232" s="21">
        <v>3274.8335000000011</v>
      </c>
      <c r="AB232" s="22">
        <v>645.66617286000007</v>
      </c>
      <c r="AC232" s="23">
        <v>546.27291428699994</v>
      </c>
      <c r="AD232" s="21">
        <v>2941.0853000000002</v>
      </c>
      <c r="AE232" s="22">
        <v>579.86437774799981</v>
      </c>
      <c r="AF232" s="23">
        <v>439.80268471700015</v>
      </c>
      <c r="AG232" s="21">
        <v>4167.2771999999968</v>
      </c>
      <c r="AH232" s="22">
        <v>821.62037275200078</v>
      </c>
      <c r="AI232" s="23">
        <v>667.98071800899959</v>
      </c>
      <c r="AJ232" s="21">
        <v>4566.2415000000037</v>
      </c>
      <c r="AK232" s="22">
        <v>900.28017414000067</v>
      </c>
      <c r="AL232" s="23">
        <v>739.29389018400013</v>
      </c>
      <c r="AM232" s="21">
        <v>2725.8850999999995</v>
      </c>
      <c r="AN232" s="22">
        <v>537.43550631600044</v>
      </c>
      <c r="AO232" s="23">
        <v>442.7539916640003</v>
      </c>
      <c r="AP232" s="21">
        <v>4098.7023000000027</v>
      </c>
      <c r="AQ232" s="22">
        <v>808.10014546799948</v>
      </c>
      <c r="AR232" s="23">
        <v>643.6235529889999</v>
      </c>
      <c r="AS232" s="21">
        <v>8092.8417000000036</v>
      </c>
      <c r="AT232" s="22">
        <v>1595.5846695719993</v>
      </c>
      <c r="AU232" s="23">
        <v>1266.1775835529977</v>
      </c>
      <c r="AV232" s="21">
        <v>6529.9196999999949</v>
      </c>
      <c r="AW232" s="22">
        <v>1287.4389680520003</v>
      </c>
      <c r="AX232" s="23">
        <v>1051.6763968369999</v>
      </c>
    </row>
    <row r="233" spans="1:50" x14ac:dyDescent="0.25">
      <c r="A233" s="7">
        <v>226</v>
      </c>
      <c r="B233" s="63" t="s">
        <v>189</v>
      </c>
      <c r="C233" s="163">
        <v>269</v>
      </c>
      <c r="D233" s="91">
        <v>0.115</v>
      </c>
      <c r="E233" s="91" t="s">
        <v>368</v>
      </c>
      <c r="F233" s="74">
        <v>36168</v>
      </c>
      <c r="G233" s="74">
        <v>39995</v>
      </c>
      <c r="H233" s="94" t="s">
        <v>561</v>
      </c>
      <c r="I233" s="70">
        <f t="shared" si="81"/>
        <v>224457.76020000005</v>
      </c>
      <c r="J233" s="18">
        <f t="shared" si="82"/>
        <v>43933.117403945987</v>
      </c>
      <c r="K233" s="19">
        <f t="shared" si="84"/>
        <v>0.1957299999999999</v>
      </c>
      <c r="L233" s="20">
        <f t="shared" si="83"/>
        <v>36341.286520098009</v>
      </c>
      <c r="M233" s="138">
        <v>4393.3100000000013</v>
      </c>
      <c r="N233" s="130">
        <f t="shared" si="77"/>
        <v>31947.976520098007</v>
      </c>
      <c r="O233" s="21">
        <v>10147.897800000004</v>
      </c>
      <c r="P233" s="22">
        <v>1986.2480363939999</v>
      </c>
      <c r="Q233" s="23">
        <v>1616.5286411100001</v>
      </c>
      <c r="R233" s="21">
        <v>52751.217600000018</v>
      </c>
      <c r="S233" s="22">
        <v>10324.995820847997</v>
      </c>
      <c r="T233" s="23">
        <v>8748.0895201860076</v>
      </c>
      <c r="U233" s="21">
        <v>25567.582199999979</v>
      </c>
      <c r="V233" s="22">
        <v>5004.3428640060001</v>
      </c>
      <c r="W233" s="23">
        <v>4229.4945379979954</v>
      </c>
      <c r="X233" s="21">
        <v>19609.216799999998</v>
      </c>
      <c r="Y233" s="22">
        <v>3838.1120042640009</v>
      </c>
      <c r="Z233" s="23">
        <v>3217.3431785999996</v>
      </c>
      <c r="AA233" s="21">
        <v>19229.542799999992</v>
      </c>
      <c r="AB233" s="22">
        <v>3763.7984122440016</v>
      </c>
      <c r="AC233" s="23">
        <v>3127.8871622580004</v>
      </c>
      <c r="AD233" s="21">
        <v>1139.904</v>
      </c>
      <c r="AE233" s="22">
        <v>223.11340992000007</v>
      </c>
      <c r="AF233" s="23">
        <v>157.31890624799999</v>
      </c>
      <c r="AG233" s="21">
        <v>926.28660000000002</v>
      </c>
      <c r="AH233" s="22">
        <v>181.30207621799997</v>
      </c>
      <c r="AI233" s="23">
        <v>147.18370482</v>
      </c>
      <c r="AJ233" s="21">
        <v>12603.500399999995</v>
      </c>
      <c r="AK233" s="22">
        <v>2466.8831332919985</v>
      </c>
      <c r="AL233" s="23">
        <v>2022.6796807319995</v>
      </c>
      <c r="AM233" s="21">
        <v>979.63260000000002</v>
      </c>
      <c r="AN233" s="22">
        <v>191.74348879799996</v>
      </c>
      <c r="AO233" s="23">
        <v>149.09630413799999</v>
      </c>
      <c r="AP233" s="21">
        <v>5214.7152000000024</v>
      </c>
      <c r="AQ233" s="22">
        <v>1020.6762060960004</v>
      </c>
      <c r="AR233" s="23">
        <v>792.31827035400022</v>
      </c>
      <c r="AS233" s="21">
        <v>37039.121400000018</v>
      </c>
      <c r="AT233" s="22">
        <v>7249.6672316220001</v>
      </c>
      <c r="AU233" s="23">
        <v>5793.3985325280064</v>
      </c>
      <c r="AV233" s="21">
        <v>39249.142799999994</v>
      </c>
      <c r="AW233" s="22">
        <v>7682.2347202439923</v>
      </c>
      <c r="AX233" s="23">
        <v>6339.9480811259982</v>
      </c>
    </row>
    <row r="234" spans="1:50" x14ac:dyDescent="0.25">
      <c r="A234" s="16">
        <v>227</v>
      </c>
      <c r="B234" s="63" t="s">
        <v>190</v>
      </c>
      <c r="C234" s="163">
        <v>270</v>
      </c>
      <c r="D234" s="91">
        <v>0.10299999999999999</v>
      </c>
      <c r="E234" s="91" t="s">
        <v>368</v>
      </c>
      <c r="F234" s="74">
        <v>37606</v>
      </c>
      <c r="G234" s="74">
        <v>39479</v>
      </c>
      <c r="H234" s="94" t="s">
        <v>562</v>
      </c>
      <c r="I234" s="70">
        <f t="shared" si="81"/>
        <v>302976.89200000005</v>
      </c>
      <c r="J234" s="18">
        <f t="shared" si="82"/>
        <v>59301.667071160024</v>
      </c>
      <c r="K234" s="19">
        <f t="shared" si="84"/>
        <v>0.19573000000000004</v>
      </c>
      <c r="L234" s="20">
        <f t="shared" si="83"/>
        <v>49163.713939259993</v>
      </c>
      <c r="M234" s="138">
        <v>5930.19</v>
      </c>
      <c r="N234" s="130">
        <f t="shared" si="77"/>
        <v>43233.523939259991</v>
      </c>
      <c r="O234" s="21">
        <v>18615.217999999986</v>
      </c>
      <c r="P234" s="22">
        <v>3643.5566191400021</v>
      </c>
      <c r="Q234" s="23">
        <v>2808.6810622799976</v>
      </c>
      <c r="R234" s="21">
        <v>44107.53800000003</v>
      </c>
      <c r="S234" s="22">
        <v>8633.1684127400149</v>
      </c>
      <c r="T234" s="23">
        <v>7325.25949296</v>
      </c>
      <c r="U234" s="21">
        <v>42769.103999999985</v>
      </c>
      <c r="V234" s="22">
        <v>8371.1967259200082</v>
      </c>
      <c r="W234" s="23">
        <v>7095.9406767399969</v>
      </c>
      <c r="X234" s="21">
        <v>44204.670000000013</v>
      </c>
      <c r="Y234" s="22">
        <v>8652.1800590999992</v>
      </c>
      <c r="Z234" s="23">
        <v>7300.6449111199909</v>
      </c>
      <c r="AA234" s="21">
        <v>15912.697999999999</v>
      </c>
      <c r="AB234" s="22">
        <v>3114.5923795399963</v>
      </c>
      <c r="AC234" s="23">
        <v>2625.8462616199995</v>
      </c>
      <c r="AD234" s="21">
        <v>3547.2840000000001</v>
      </c>
      <c r="AE234" s="22">
        <v>694.30989732</v>
      </c>
      <c r="AF234" s="23">
        <v>551.2444416799998</v>
      </c>
      <c r="AG234" s="21">
        <v>3077.0279999999998</v>
      </c>
      <c r="AH234" s="22">
        <v>602.26669043999993</v>
      </c>
      <c r="AI234" s="23">
        <v>496.74782837999987</v>
      </c>
      <c r="AJ234" s="21">
        <v>16312.046000000011</v>
      </c>
      <c r="AK234" s="22">
        <v>3192.7567635799983</v>
      </c>
      <c r="AL234" s="23">
        <v>2648.43253886</v>
      </c>
      <c r="AM234" s="21">
        <v>6721.5519999999951</v>
      </c>
      <c r="AN234" s="22">
        <v>1315.6093729599988</v>
      </c>
      <c r="AO234" s="23">
        <v>1090.5884543999996</v>
      </c>
      <c r="AP234" s="21">
        <v>9187.420000000011</v>
      </c>
      <c r="AQ234" s="22">
        <v>1798.253716599997</v>
      </c>
      <c r="AR234" s="23">
        <v>1442.8815589200001</v>
      </c>
      <c r="AS234" s="21">
        <v>38363.330000000024</v>
      </c>
      <c r="AT234" s="22">
        <v>7508.8545808999997</v>
      </c>
      <c r="AU234" s="23">
        <v>6029.0406938400019</v>
      </c>
      <c r="AV234" s="21">
        <v>60159.003999999964</v>
      </c>
      <c r="AW234" s="22">
        <v>11774.921852920006</v>
      </c>
      <c r="AX234" s="23">
        <v>9748.4060184600003</v>
      </c>
    </row>
    <row r="235" spans="1:50" x14ac:dyDescent="0.25">
      <c r="A235" s="7">
        <v>228</v>
      </c>
      <c r="B235" s="63" t="s">
        <v>191</v>
      </c>
      <c r="C235" s="163">
        <v>271</v>
      </c>
      <c r="D235" s="91">
        <v>0.09</v>
      </c>
      <c r="E235" s="91" t="s">
        <v>368</v>
      </c>
      <c r="F235" s="74">
        <v>37372</v>
      </c>
      <c r="G235" s="74">
        <v>39965</v>
      </c>
      <c r="H235" s="94" t="s">
        <v>563</v>
      </c>
      <c r="I235" s="70">
        <f t="shared" si="81"/>
        <v>189691.96153790003</v>
      </c>
      <c r="J235" s="18">
        <f t="shared" si="82"/>
        <v>37128.407631813163</v>
      </c>
      <c r="K235" s="19">
        <f t="shared" si="84"/>
        <v>0.19572999999999996</v>
      </c>
      <c r="L235" s="20">
        <f t="shared" si="83"/>
        <v>29750.594039731764</v>
      </c>
      <c r="M235" s="138">
        <v>3712.8400000000006</v>
      </c>
      <c r="N235" s="130">
        <f t="shared" si="77"/>
        <v>26037.754039731764</v>
      </c>
      <c r="O235" s="21">
        <v>6619.0704309000048</v>
      </c>
      <c r="P235" s="22">
        <v>1295.5506554400567</v>
      </c>
      <c r="Q235" s="23">
        <v>968.59599744051025</v>
      </c>
      <c r="R235" s="21">
        <v>22769.824059000024</v>
      </c>
      <c r="S235" s="22">
        <v>4456.7376630680692</v>
      </c>
      <c r="T235" s="23">
        <v>3786.9378548212458</v>
      </c>
      <c r="U235" s="21">
        <v>30149.372839500007</v>
      </c>
      <c r="V235" s="22">
        <v>5901.136745875333</v>
      </c>
      <c r="W235" s="23">
        <v>5003.3704720437318</v>
      </c>
      <c r="X235" s="21">
        <v>30575.126308499996</v>
      </c>
      <c r="Y235" s="22">
        <v>5984.4694723626999</v>
      </c>
      <c r="Z235" s="23">
        <v>5041.3851969160733</v>
      </c>
      <c r="AA235" s="21">
        <v>19117.19999999999</v>
      </c>
      <c r="AB235" s="22">
        <v>3741.8095559999988</v>
      </c>
      <c r="AC235" s="23">
        <v>3165.5249879000021</v>
      </c>
      <c r="AD235" s="21">
        <v>4188.0208000000002</v>
      </c>
      <c r="AE235" s="22">
        <v>819.72131118399989</v>
      </c>
      <c r="AF235" s="23">
        <v>642.3194115099999</v>
      </c>
      <c r="AG235" s="21">
        <v>4782.7645999999977</v>
      </c>
      <c r="AH235" s="22">
        <v>936.13051515800009</v>
      </c>
      <c r="AI235" s="23">
        <v>749.29844148300037</v>
      </c>
      <c r="AJ235" s="21">
        <v>7999.3821000000034</v>
      </c>
      <c r="AK235" s="22">
        <v>1565.7190584330001</v>
      </c>
      <c r="AL235" s="23">
        <v>253.72663643220784</v>
      </c>
      <c r="AM235" s="21">
        <v>6729.9840999999997</v>
      </c>
      <c r="AN235" s="22">
        <v>1317.2597878929992</v>
      </c>
      <c r="AO235" s="23">
        <v>1087.6384256049998</v>
      </c>
      <c r="AP235" s="21">
        <v>4918.3409000000011</v>
      </c>
      <c r="AQ235" s="22">
        <v>962.66686435699978</v>
      </c>
      <c r="AR235" s="23">
        <v>772.27218619299958</v>
      </c>
      <c r="AS235" s="21">
        <v>18241.825300000015</v>
      </c>
      <c r="AT235" s="22">
        <v>3570.4724659690014</v>
      </c>
      <c r="AU235" s="23">
        <v>2863.5991043449985</v>
      </c>
      <c r="AV235" s="21">
        <v>33601.050099999986</v>
      </c>
      <c r="AW235" s="22">
        <v>6576.7335360729967</v>
      </c>
      <c r="AX235" s="23">
        <v>5415.9253250419924</v>
      </c>
    </row>
    <row r="236" spans="1:50" x14ac:dyDescent="0.25">
      <c r="A236" s="7">
        <v>229</v>
      </c>
      <c r="B236" s="63" t="s">
        <v>192</v>
      </c>
      <c r="C236" s="163">
        <v>272</v>
      </c>
      <c r="D236" s="91">
        <v>2.0500000000000001E-2</v>
      </c>
      <c r="E236" s="91" t="s">
        <v>368</v>
      </c>
      <c r="F236" s="74">
        <v>40612</v>
      </c>
      <c r="G236" s="74">
        <v>40612</v>
      </c>
      <c r="H236" s="94" t="s">
        <v>564</v>
      </c>
      <c r="I236" s="70">
        <f t="shared" si="81"/>
        <v>15762.755000000001</v>
      </c>
      <c r="J236" s="18">
        <f t="shared" si="82"/>
        <v>3107.7847758000016</v>
      </c>
      <c r="K236" s="19">
        <f t="shared" si="84"/>
        <v>0.19716000000000009</v>
      </c>
      <c r="L236" s="20">
        <f t="shared" si="83"/>
        <v>2562.3530947540007</v>
      </c>
      <c r="M236" s="138">
        <v>310.78000000000003</v>
      </c>
      <c r="N236" s="130">
        <f t="shared" si="77"/>
        <v>2251.5730947540005</v>
      </c>
      <c r="O236" s="21">
        <v>1835.0077999999994</v>
      </c>
      <c r="P236" s="22">
        <v>361.7901378480002</v>
      </c>
      <c r="Q236" s="23">
        <v>284.56193665800009</v>
      </c>
      <c r="R236" s="21">
        <v>3798.9934000000007</v>
      </c>
      <c r="S236" s="22">
        <v>749.00953874400011</v>
      </c>
      <c r="T236" s="23">
        <v>632.45830972400006</v>
      </c>
      <c r="U236" s="21">
        <v>1211.7957000000001</v>
      </c>
      <c r="V236" s="22">
        <v>238.91764021200012</v>
      </c>
      <c r="W236" s="23">
        <v>203.18444798500008</v>
      </c>
      <c r="X236" s="21">
        <v>934.23219999999947</v>
      </c>
      <c r="Y236" s="22">
        <v>184.19322055200013</v>
      </c>
      <c r="Z236" s="23">
        <v>155.95498325400007</v>
      </c>
      <c r="AA236" s="21">
        <v>933.01929999999982</v>
      </c>
      <c r="AB236" s="22">
        <v>183.95408518799999</v>
      </c>
      <c r="AC236" s="23">
        <v>153.81247078699994</v>
      </c>
      <c r="AD236" s="21">
        <v>409.52240000000018</v>
      </c>
      <c r="AE236" s="22">
        <v>80.741436384000011</v>
      </c>
      <c r="AF236" s="23">
        <v>64.705341123000011</v>
      </c>
      <c r="AG236" s="21">
        <v>458.94730000000021</v>
      </c>
      <c r="AH236" s="22">
        <v>90.486049668000007</v>
      </c>
      <c r="AI236" s="23">
        <v>75.145060595000061</v>
      </c>
      <c r="AJ236" s="21">
        <v>968.22090000000037</v>
      </c>
      <c r="AK236" s="22">
        <v>190.89443264400009</v>
      </c>
      <c r="AL236" s="23">
        <v>157.40072029100003</v>
      </c>
      <c r="AM236" s="21">
        <v>331.73790000000002</v>
      </c>
      <c r="AN236" s="22">
        <v>65.405444364000033</v>
      </c>
      <c r="AO236" s="23">
        <v>53.266039455000026</v>
      </c>
      <c r="AP236" s="21">
        <v>714.62189999999987</v>
      </c>
      <c r="AQ236" s="22">
        <v>140.89485380400001</v>
      </c>
      <c r="AR236" s="23">
        <v>113.23041310700006</v>
      </c>
      <c r="AS236" s="21">
        <v>2087.1022000000003</v>
      </c>
      <c r="AT236" s="22">
        <v>411.49306975200039</v>
      </c>
      <c r="AU236" s="23">
        <v>329.38300782399989</v>
      </c>
      <c r="AV236" s="21">
        <v>2079.5539999999996</v>
      </c>
      <c r="AW236" s="22">
        <v>410.0048666400001</v>
      </c>
      <c r="AX236" s="23">
        <v>339.25036395100039</v>
      </c>
    </row>
    <row r="237" spans="1:50" x14ac:dyDescent="0.25">
      <c r="A237" s="7">
        <v>230</v>
      </c>
      <c r="B237" s="63" t="s">
        <v>193</v>
      </c>
      <c r="C237" s="163">
        <v>274</v>
      </c>
      <c r="D237" s="91">
        <v>0.1</v>
      </c>
      <c r="E237" s="91" t="s">
        <v>368</v>
      </c>
      <c r="F237" s="74">
        <v>37617</v>
      </c>
      <c r="G237" s="74">
        <v>40026</v>
      </c>
      <c r="H237" s="94" t="s">
        <v>565</v>
      </c>
      <c r="I237" s="70">
        <f t="shared" si="81"/>
        <v>403402.38559999992</v>
      </c>
      <c r="J237" s="18">
        <f t="shared" si="82"/>
        <v>78957.948933488035</v>
      </c>
      <c r="K237" s="19">
        <f t="shared" si="84"/>
        <v>0.19573000000000013</v>
      </c>
      <c r="L237" s="20">
        <f t="shared" si="83"/>
        <v>65183.700285248029</v>
      </c>
      <c r="M237" s="138">
        <v>7895.7999999999993</v>
      </c>
      <c r="N237" s="130">
        <f t="shared" si="77"/>
        <v>57287.900285248033</v>
      </c>
      <c r="O237" s="21">
        <v>22064.665600000026</v>
      </c>
      <c r="P237" s="22">
        <v>4318.716997888002</v>
      </c>
      <c r="Q237" s="23">
        <v>3250.1838071479983</v>
      </c>
      <c r="R237" s="21">
        <v>45392.892</v>
      </c>
      <c r="S237" s="22">
        <v>8884.7507511600052</v>
      </c>
      <c r="T237" s="23">
        <v>7577.8148918040051</v>
      </c>
      <c r="U237" s="21">
        <v>57035.737199999858</v>
      </c>
      <c r="V237" s="22">
        <v>11163.604842155995</v>
      </c>
      <c r="W237" s="23">
        <v>9457.0286342760082</v>
      </c>
      <c r="X237" s="21">
        <v>56216.607199999962</v>
      </c>
      <c r="Y237" s="22">
        <v>11003.276527256012</v>
      </c>
      <c r="Z237" s="23">
        <v>9273.8726565120141</v>
      </c>
      <c r="AA237" s="21">
        <v>29663.162800000016</v>
      </c>
      <c r="AB237" s="22">
        <v>5805.9708548440012</v>
      </c>
      <c r="AC237" s="23">
        <v>4888.9068248559997</v>
      </c>
      <c r="AD237" s="21">
        <v>10137.382399999993</v>
      </c>
      <c r="AE237" s="22">
        <v>1984.1898571520001</v>
      </c>
      <c r="AF237" s="23">
        <v>1573.5259954520006</v>
      </c>
      <c r="AG237" s="21">
        <v>12602.105599999999</v>
      </c>
      <c r="AH237" s="22">
        <v>2466.6101290879992</v>
      </c>
      <c r="AI237" s="23">
        <v>1999.0129399199998</v>
      </c>
      <c r="AJ237" s="21">
        <v>42372.734400000001</v>
      </c>
      <c r="AK237" s="22">
        <v>8293.6153041120069</v>
      </c>
      <c r="AL237" s="23">
        <v>6856.5129936880112</v>
      </c>
      <c r="AM237" s="21">
        <v>17062.185600000001</v>
      </c>
      <c r="AN237" s="22">
        <v>3339.5815874880004</v>
      </c>
      <c r="AO237" s="23">
        <v>2756.4590138840008</v>
      </c>
      <c r="AP237" s="21">
        <v>21172.705200000033</v>
      </c>
      <c r="AQ237" s="22">
        <v>4144.1335887959995</v>
      </c>
      <c r="AR237" s="23">
        <v>3326.755069611997</v>
      </c>
      <c r="AS237" s="21">
        <v>39011.489599999979</v>
      </c>
      <c r="AT237" s="22">
        <v>7635.7188594079998</v>
      </c>
      <c r="AU237" s="23">
        <v>6077.1926228639995</v>
      </c>
      <c r="AV237" s="21">
        <v>50670.718000000023</v>
      </c>
      <c r="AW237" s="22">
        <v>9917.7796341400062</v>
      </c>
      <c r="AX237" s="23">
        <v>8146.4348352319921</v>
      </c>
    </row>
    <row r="238" spans="1:50" x14ac:dyDescent="0.25">
      <c r="A238" s="16">
        <v>231</v>
      </c>
      <c r="B238" s="63" t="s">
        <v>194</v>
      </c>
      <c r="C238" s="163">
        <v>279</v>
      </c>
      <c r="D238" s="91">
        <v>0.26400000000000001</v>
      </c>
      <c r="E238" s="91" t="s">
        <v>368</v>
      </c>
      <c r="F238" s="74">
        <v>37006</v>
      </c>
      <c r="G238" s="74">
        <v>39600</v>
      </c>
      <c r="H238" s="94" t="s">
        <v>566</v>
      </c>
      <c r="I238" s="70">
        <f t="shared" si="81"/>
        <v>384074.89600000018</v>
      </c>
      <c r="J238" s="18">
        <f t="shared" si="82"/>
        <v>69068.188547680023</v>
      </c>
      <c r="K238" s="19">
        <f t="shared" si="84"/>
        <v>0.17982999999999996</v>
      </c>
      <c r="L238" s="20">
        <f t="shared" si="83"/>
        <v>56414.729095289978</v>
      </c>
      <c r="M238" s="138">
        <v>6906.8099999999995</v>
      </c>
      <c r="N238" s="130">
        <f t="shared" si="77"/>
        <v>49507.919095289981</v>
      </c>
      <c r="O238" s="21">
        <v>18712.276999999998</v>
      </c>
      <c r="P238" s="22">
        <v>3365.028772910001</v>
      </c>
      <c r="Q238" s="23">
        <v>2530.0530866099989</v>
      </c>
      <c r="R238" s="21">
        <v>102178.64700000019</v>
      </c>
      <c r="S238" s="22">
        <v>18374.786090010002</v>
      </c>
      <c r="T238" s="23">
        <v>15312.145912809978</v>
      </c>
      <c r="U238" s="21">
        <v>51521.645999999986</v>
      </c>
      <c r="V238" s="22">
        <v>9265.1376001800036</v>
      </c>
      <c r="W238" s="23">
        <v>7776.446215320002</v>
      </c>
      <c r="X238" s="21">
        <v>41536.976000000031</v>
      </c>
      <c r="Y238" s="22">
        <v>7469.5943940799989</v>
      </c>
      <c r="Z238" s="23">
        <v>6236.4594781399983</v>
      </c>
      <c r="AA238" s="21">
        <v>30247.549999999988</v>
      </c>
      <c r="AB238" s="22">
        <v>5439.4169165000003</v>
      </c>
      <c r="AC238" s="23">
        <v>4537.794310909997</v>
      </c>
      <c r="AD238" s="21">
        <v>4526.7629999999999</v>
      </c>
      <c r="AE238" s="22">
        <v>814.04779028999985</v>
      </c>
      <c r="AF238" s="23">
        <v>640.83390509000003</v>
      </c>
      <c r="AG238" s="21">
        <v>2543.4609999999993</v>
      </c>
      <c r="AH238" s="22">
        <v>457.3905916299999</v>
      </c>
      <c r="AI238" s="23">
        <v>358.12281757000005</v>
      </c>
      <c r="AJ238" s="21">
        <v>14283.660999999998</v>
      </c>
      <c r="AK238" s="22">
        <v>2568.6307576299992</v>
      </c>
      <c r="AL238" s="23">
        <v>2041.0884855300008</v>
      </c>
      <c r="AM238" s="21">
        <v>1557.9930000000002</v>
      </c>
      <c r="AN238" s="22">
        <v>280.17388118999997</v>
      </c>
      <c r="AO238" s="23">
        <v>204.06829504999999</v>
      </c>
      <c r="AP238" s="21">
        <v>7046.7070000000003</v>
      </c>
      <c r="AQ238" s="22">
        <v>1267.2093198100001</v>
      </c>
      <c r="AR238" s="23">
        <v>984.51282830999969</v>
      </c>
      <c r="AS238" s="21">
        <v>55951.942999999985</v>
      </c>
      <c r="AT238" s="22">
        <v>10061.837909690001</v>
      </c>
      <c r="AU238" s="23">
        <v>7884.1304722899986</v>
      </c>
      <c r="AV238" s="21">
        <v>53967.27199999999</v>
      </c>
      <c r="AW238" s="22">
        <v>9704.9345237600082</v>
      </c>
      <c r="AX238" s="23">
        <v>7909.0732876600059</v>
      </c>
    </row>
    <row r="239" spans="1:50" x14ac:dyDescent="0.25">
      <c r="A239" s="7">
        <v>232</v>
      </c>
      <c r="B239" s="63" t="s">
        <v>196</v>
      </c>
      <c r="C239" s="163">
        <v>283</v>
      </c>
      <c r="D239" s="91">
        <v>0.34200000000000003</v>
      </c>
      <c r="E239" s="91" t="s">
        <v>368</v>
      </c>
      <c r="F239" s="74">
        <v>36243</v>
      </c>
      <c r="G239" s="74">
        <v>39508</v>
      </c>
      <c r="H239" s="94" t="s">
        <v>568</v>
      </c>
      <c r="I239" s="70">
        <f t="shared" si="81"/>
        <v>512298.97199999995</v>
      </c>
      <c r="J239" s="18">
        <f t="shared" si="82"/>
        <v>92126.724134760021</v>
      </c>
      <c r="K239" s="19">
        <f t="shared" si="84"/>
        <v>0.17983000000000005</v>
      </c>
      <c r="L239" s="20">
        <f t="shared" si="83"/>
        <v>74403.309590879988</v>
      </c>
      <c r="M239" s="138">
        <v>9212.68</v>
      </c>
      <c r="N239" s="130">
        <f t="shared" si="77"/>
        <v>65190.629590879988</v>
      </c>
      <c r="O239" s="21">
        <v>45967.547999999995</v>
      </c>
      <c r="P239" s="22">
        <v>8266.344156840014</v>
      </c>
      <c r="Q239" s="23">
        <v>6238.662759720004</v>
      </c>
      <c r="R239" s="21">
        <v>113116.77599999998</v>
      </c>
      <c r="S239" s="22">
        <v>20341.78982808</v>
      </c>
      <c r="T239" s="23">
        <v>16955.766719999992</v>
      </c>
      <c r="U239" s="21">
        <v>45405.19200000001</v>
      </c>
      <c r="V239" s="22">
        <v>8165.2156773600018</v>
      </c>
      <c r="W239" s="23">
        <v>6818.2510589999947</v>
      </c>
      <c r="X239" s="21">
        <v>28307.135999999973</v>
      </c>
      <c r="Y239" s="22">
        <v>5090.4722668800005</v>
      </c>
      <c r="Z239" s="23">
        <v>4214.9396957999943</v>
      </c>
      <c r="AA239" s="21">
        <v>37217.628000000004</v>
      </c>
      <c r="AB239" s="22">
        <v>6692.8460432400061</v>
      </c>
      <c r="AC239" s="23">
        <v>5467.0793018400054</v>
      </c>
      <c r="AD239" s="21">
        <v>8218.3800000000028</v>
      </c>
      <c r="AE239" s="22">
        <v>1477.9112754000007</v>
      </c>
      <c r="AF239" s="23">
        <v>1136.959586760001</v>
      </c>
      <c r="AG239" s="21">
        <v>12160.836000000003</v>
      </c>
      <c r="AH239" s="22">
        <v>2186.8831378800014</v>
      </c>
      <c r="AI239" s="23">
        <v>1736.350202040001</v>
      </c>
      <c r="AJ239" s="21">
        <v>21538.980000000058</v>
      </c>
      <c r="AK239" s="22">
        <v>3873.3547733999962</v>
      </c>
      <c r="AL239" s="23">
        <v>3147.5063549999968</v>
      </c>
      <c r="AM239" s="21">
        <v>11235.516000000005</v>
      </c>
      <c r="AN239" s="22">
        <v>2020.4828422800013</v>
      </c>
      <c r="AO239" s="23">
        <v>1625.1882894000007</v>
      </c>
      <c r="AP239" s="21">
        <v>27702.899999999976</v>
      </c>
      <c r="AQ239" s="22">
        <v>4981.8125070000087</v>
      </c>
      <c r="AR239" s="23">
        <v>3917.7295037999988</v>
      </c>
      <c r="AS239" s="21">
        <v>68321.339999999967</v>
      </c>
      <c r="AT239" s="22">
        <v>12286.226572199985</v>
      </c>
      <c r="AU239" s="23">
        <v>9601.6752073200078</v>
      </c>
      <c r="AV239" s="21">
        <v>93106.739999999976</v>
      </c>
      <c r="AW239" s="22">
        <v>16743.385054199996</v>
      </c>
      <c r="AX239" s="23">
        <v>13543.20091019999</v>
      </c>
    </row>
    <row r="240" spans="1:50" x14ac:dyDescent="0.25">
      <c r="A240" s="7">
        <v>233</v>
      </c>
      <c r="B240" s="63" t="s">
        <v>197</v>
      </c>
      <c r="C240" s="163">
        <v>284</v>
      </c>
      <c r="D240" s="91">
        <v>0.40150000000000002</v>
      </c>
      <c r="E240" s="91" t="s">
        <v>368</v>
      </c>
      <c r="F240" s="74">
        <v>36929</v>
      </c>
      <c r="G240" s="74">
        <v>39508</v>
      </c>
      <c r="H240" s="94" t="s">
        <v>568</v>
      </c>
      <c r="I240" s="70">
        <f t="shared" si="81"/>
        <v>679509.95999999985</v>
      </c>
      <c r="J240" s="18">
        <f t="shared" si="82"/>
        <v>117330.9847932</v>
      </c>
      <c r="K240" s="19">
        <f t="shared" si="84"/>
        <v>0.17267000000000005</v>
      </c>
      <c r="L240" s="20">
        <f t="shared" si="83"/>
        <v>93821.144958959951</v>
      </c>
      <c r="M240" s="138">
        <v>11733.099999999999</v>
      </c>
      <c r="N240" s="130">
        <f t="shared" si="77"/>
        <v>82088.044958959945</v>
      </c>
      <c r="O240" s="21">
        <v>66053.22000000003</v>
      </c>
      <c r="P240" s="22">
        <v>11405.409497400011</v>
      </c>
      <c r="Q240" s="23">
        <v>8591.8070500800022</v>
      </c>
      <c r="R240" s="21">
        <v>158827.97999999989</v>
      </c>
      <c r="S240" s="22">
        <v>27424.827306600007</v>
      </c>
      <c r="T240" s="23">
        <v>22635.480003959972</v>
      </c>
      <c r="U240" s="21">
        <v>54994.404000000017</v>
      </c>
      <c r="V240" s="22">
        <v>9495.8837386800078</v>
      </c>
      <c r="W240" s="23">
        <v>7866.912700439997</v>
      </c>
      <c r="X240" s="21">
        <v>35856.287999999957</v>
      </c>
      <c r="Y240" s="22">
        <v>6191.3052489599959</v>
      </c>
      <c r="Z240" s="23">
        <v>5085.1709797199956</v>
      </c>
      <c r="AA240" s="21">
        <v>47478.287999999964</v>
      </c>
      <c r="AB240" s="22">
        <v>8198.0759889600085</v>
      </c>
      <c r="AC240" s="23">
        <v>6627.9516471600027</v>
      </c>
      <c r="AD240" s="21">
        <v>10312.859999999991</v>
      </c>
      <c r="AE240" s="22">
        <v>1780.7215361999997</v>
      </c>
      <c r="AF240" s="23">
        <v>1328.15955624</v>
      </c>
      <c r="AG240" s="21">
        <v>15370.319999999991</v>
      </c>
      <c r="AH240" s="22">
        <v>2653.9931544000028</v>
      </c>
      <c r="AI240" s="23">
        <v>2084.3378550000007</v>
      </c>
      <c r="AJ240" s="21">
        <v>29886.38399999998</v>
      </c>
      <c r="AK240" s="22">
        <v>5160.4819252800125</v>
      </c>
      <c r="AL240" s="23">
        <v>4143.830732280001</v>
      </c>
      <c r="AM240" s="21">
        <v>16969.908000000007</v>
      </c>
      <c r="AN240" s="22">
        <v>2930.1940143599977</v>
      </c>
      <c r="AO240" s="23">
        <v>2331.3252778800002</v>
      </c>
      <c r="AP240" s="21">
        <v>36649.740000000056</v>
      </c>
      <c r="AQ240" s="22">
        <v>6328.3106057999967</v>
      </c>
      <c r="AR240" s="23">
        <v>4925.1809534399954</v>
      </c>
      <c r="AS240" s="21">
        <v>91198.956000000049</v>
      </c>
      <c r="AT240" s="22">
        <v>15747.323732520004</v>
      </c>
      <c r="AU240" s="23">
        <v>12174.131296559995</v>
      </c>
      <c r="AV240" s="21">
        <v>115911.61199999996</v>
      </c>
      <c r="AW240" s="22">
        <v>20014.458044039973</v>
      </c>
      <c r="AX240" s="23">
        <v>16026.856906199991</v>
      </c>
    </row>
    <row r="241" spans="1:50" x14ac:dyDescent="0.25">
      <c r="A241" s="7">
        <v>234</v>
      </c>
      <c r="B241" s="63" t="s">
        <v>198</v>
      </c>
      <c r="C241" s="163">
        <v>287</v>
      </c>
      <c r="D241" s="91">
        <v>5.1999999999999998E-2</v>
      </c>
      <c r="E241" s="91" t="s">
        <v>368</v>
      </c>
      <c r="F241" s="74">
        <v>36410</v>
      </c>
      <c r="G241" s="74">
        <v>39508</v>
      </c>
      <c r="H241" s="94" t="s">
        <v>569</v>
      </c>
      <c r="I241" s="70">
        <f t="shared" ref="I241:I258" si="85">O241+R241+U241+X241+AA241+AD241+AG241+AJ241+AM241+AP241+AS241+AV241</f>
        <v>78008.807182878008</v>
      </c>
      <c r="J241" s="18">
        <f t="shared" ref="J241:J258" si="86">P241+S241+V241+Y241+AB241+AE241+AH241+AK241+AN241+AQ241+AT241+AW241</f>
        <v>15380.216424176226</v>
      </c>
      <c r="K241" s="19">
        <f t="shared" si="84"/>
        <v>0.19715999999999997</v>
      </c>
      <c r="L241" s="20">
        <f t="shared" ref="L241:L258" si="87">Q241+T241+W241+Z241+AC241+AF241+AI241+AL241+AO241+AR241+AU241+AX241</f>
        <v>12679.163763541785</v>
      </c>
      <c r="M241" s="138">
        <v>1538.02</v>
      </c>
      <c r="N241" s="130">
        <f t="shared" ref="N241:N257" si="88">L241-M241</f>
        <v>11141.143763541784</v>
      </c>
      <c r="O241" s="21">
        <v>8472.8883906809988</v>
      </c>
      <c r="P241" s="22">
        <v>1670.5146751066659</v>
      </c>
      <c r="Q241" s="23">
        <v>1297.8200209288498</v>
      </c>
      <c r="R241" s="21">
        <v>16938.819774162006</v>
      </c>
      <c r="S241" s="22">
        <v>3339.6577066737782</v>
      </c>
      <c r="T241" s="23">
        <v>2827.938233137033</v>
      </c>
      <c r="U241" s="21">
        <v>7251.4901178719947</v>
      </c>
      <c r="V241" s="22">
        <v>1429.7037916396434</v>
      </c>
      <c r="W241" s="23">
        <v>1207.5291200012164</v>
      </c>
      <c r="X241" s="21">
        <v>6125.0426986320017</v>
      </c>
      <c r="Y241" s="22">
        <v>1207.6134184622874</v>
      </c>
      <c r="Z241" s="23">
        <v>1024.2290681002939</v>
      </c>
      <c r="AA241" s="21">
        <v>5409.4227475859952</v>
      </c>
      <c r="AB241" s="22">
        <v>1066.5217889140563</v>
      </c>
      <c r="AC241" s="23">
        <v>888.1750021488723</v>
      </c>
      <c r="AD241" s="21">
        <v>2679.0487134839977</v>
      </c>
      <c r="AE241" s="22">
        <v>528.20124435050479</v>
      </c>
      <c r="AF241" s="23">
        <v>419.39888355585794</v>
      </c>
      <c r="AG241" s="21">
        <v>2326.8850090200012</v>
      </c>
      <c r="AH241" s="22">
        <v>458.76864837838332</v>
      </c>
      <c r="AI241" s="23">
        <v>372.63546404752208</v>
      </c>
      <c r="AJ241" s="21">
        <v>3839.6967201450007</v>
      </c>
      <c r="AK241" s="22">
        <v>757.03460534378826</v>
      </c>
      <c r="AL241" s="23">
        <v>631.07567021272087</v>
      </c>
      <c r="AM241" s="21">
        <v>1884.2826099239999</v>
      </c>
      <c r="AN241" s="22">
        <v>371.50515937261582</v>
      </c>
      <c r="AO241" s="23">
        <v>307.46480320692285</v>
      </c>
      <c r="AP241" s="21">
        <v>2868.8040835740021</v>
      </c>
      <c r="AQ241" s="22">
        <v>565.6134131174498</v>
      </c>
      <c r="AR241" s="23">
        <v>458.5308088343827</v>
      </c>
      <c r="AS241" s="21">
        <v>8975.2175962020083</v>
      </c>
      <c r="AT241" s="22">
        <v>1769.5539012671834</v>
      </c>
      <c r="AU241" s="23">
        <v>1412.6826596479636</v>
      </c>
      <c r="AV241" s="21">
        <v>11237.208721596004</v>
      </c>
      <c r="AW241" s="22">
        <v>2215.5280715498693</v>
      </c>
      <c r="AX241" s="23">
        <v>1831.6840297201481</v>
      </c>
    </row>
    <row r="242" spans="1:50" x14ac:dyDescent="0.25">
      <c r="A242" s="16">
        <v>235</v>
      </c>
      <c r="B242" s="63" t="s">
        <v>195</v>
      </c>
      <c r="C242" s="163">
        <v>285</v>
      </c>
      <c r="D242" s="91">
        <v>7.4999999999999997E-2</v>
      </c>
      <c r="E242" s="91" t="s">
        <v>368</v>
      </c>
      <c r="F242" s="74">
        <v>37518</v>
      </c>
      <c r="G242" s="74">
        <v>39508</v>
      </c>
      <c r="H242" s="94" t="s">
        <v>567</v>
      </c>
      <c r="I242" s="70">
        <f t="shared" si="85"/>
        <v>69604.333199999863</v>
      </c>
      <c r="J242" s="18">
        <f t="shared" si="86"/>
        <v>13522.468708223976</v>
      </c>
      <c r="K242" s="19">
        <f t="shared" si="84"/>
        <v>0.19427624813772373</v>
      </c>
      <c r="L242" s="20">
        <f t="shared" si="87"/>
        <v>11087.721750356977</v>
      </c>
      <c r="M242" s="138">
        <v>1136.97</v>
      </c>
      <c r="N242" s="130">
        <f t="shared" si="88"/>
        <v>9950.7517503569779</v>
      </c>
      <c r="O242" s="21">
        <v>6512.6997000000028</v>
      </c>
      <c r="P242" s="22">
        <v>1284.043872852</v>
      </c>
      <c r="Q242" s="23">
        <v>993.79068994500074</v>
      </c>
      <c r="R242" s="21">
        <v>14079.305999999999</v>
      </c>
      <c r="S242" s="22">
        <v>2775.8759709599985</v>
      </c>
      <c r="T242" s="23">
        <v>2355.842811995999</v>
      </c>
      <c r="U242" s="21">
        <v>5640.9164999999994</v>
      </c>
      <c r="V242" s="22">
        <v>1112.1630971400002</v>
      </c>
      <c r="W242" s="23">
        <v>944.3093870010008</v>
      </c>
      <c r="X242" s="21">
        <v>4121.314800000001</v>
      </c>
      <c r="Y242" s="22">
        <v>812.55842596800017</v>
      </c>
      <c r="Z242" s="23">
        <v>686.40274310700011</v>
      </c>
      <c r="AA242" s="21">
        <v>4134.9573</v>
      </c>
      <c r="AB242" s="22">
        <v>815.24818126799994</v>
      </c>
      <c r="AC242" s="23">
        <v>682.4542000859999</v>
      </c>
      <c r="AD242" s="21">
        <v>1883.0817000000004</v>
      </c>
      <c r="AE242" s="22">
        <v>371.26838797199997</v>
      </c>
      <c r="AF242" s="23">
        <v>298.15918645199991</v>
      </c>
      <c r="AG242" s="21">
        <v>2158.3229999999985</v>
      </c>
      <c r="AH242" s="22">
        <v>412.49869175999999</v>
      </c>
      <c r="AI242" s="23">
        <v>335.42693946600025</v>
      </c>
      <c r="AJ242" s="21">
        <v>6718.7886000000062</v>
      </c>
      <c r="AK242" s="22">
        <v>1284.0948772320007</v>
      </c>
      <c r="AL242" s="23">
        <v>1058.9941487519989</v>
      </c>
      <c r="AM242" s="21">
        <v>1535.6651999999995</v>
      </c>
      <c r="AN242" s="22">
        <v>293.49633302400014</v>
      </c>
      <c r="AO242" s="23">
        <v>244.46645378999992</v>
      </c>
      <c r="AP242" s="21">
        <v>2892.0432000000028</v>
      </c>
      <c r="AQ242" s="22">
        <v>552.72729638400028</v>
      </c>
      <c r="AR242" s="23">
        <v>440.19716019600003</v>
      </c>
      <c r="AS242" s="21">
        <v>17111.677199999998</v>
      </c>
      <c r="AT242" s="22">
        <v>3270.3837464640014</v>
      </c>
      <c r="AU242" s="23">
        <v>2611.2315071219987</v>
      </c>
      <c r="AV242" s="21">
        <v>2815.5599999998672</v>
      </c>
      <c r="AW242" s="22">
        <v>538.10982719997469</v>
      </c>
      <c r="AX242" s="23">
        <v>436.44652244397929</v>
      </c>
    </row>
    <row r="243" spans="1:50" x14ac:dyDescent="0.25">
      <c r="A243" s="7">
        <v>236</v>
      </c>
      <c r="B243" s="63" t="s">
        <v>199</v>
      </c>
      <c r="C243" s="163">
        <v>286</v>
      </c>
      <c r="D243" s="91">
        <v>0.16200000000000001</v>
      </c>
      <c r="E243" s="91" t="s">
        <v>368</v>
      </c>
      <c r="F243" s="74">
        <v>37449</v>
      </c>
      <c r="G243" s="74">
        <v>39508</v>
      </c>
      <c r="H243" s="94" t="s">
        <v>570</v>
      </c>
      <c r="I243" s="70">
        <f t="shared" si="85"/>
        <v>132542.05560000002</v>
      </c>
      <c r="J243" s="18">
        <f t="shared" si="86"/>
        <v>25460.054096712003</v>
      </c>
      <c r="K243" s="19">
        <f t="shared" si="84"/>
        <v>0.19209038204106441</v>
      </c>
      <c r="L243" s="20">
        <f t="shared" si="87"/>
        <v>21271.730452967993</v>
      </c>
      <c r="M243" s="138">
        <v>2761.31</v>
      </c>
      <c r="N243" s="130">
        <f t="shared" si="88"/>
        <v>18510.420452967992</v>
      </c>
      <c r="O243" s="21">
        <v>3761.2578000000017</v>
      </c>
      <c r="P243" s="22">
        <v>718.85159073600016</v>
      </c>
      <c r="Q243" s="23">
        <v>568.12851065399934</v>
      </c>
      <c r="R243" s="21">
        <v>34762.783800000005</v>
      </c>
      <c r="S243" s="22">
        <v>6643.8632398559957</v>
      </c>
      <c r="T243" s="23">
        <v>5614.8286233419949</v>
      </c>
      <c r="U243" s="21">
        <v>32656.823400000008</v>
      </c>
      <c r="V243" s="22">
        <v>6241.3720882080052</v>
      </c>
      <c r="W243" s="23">
        <v>5281.6520526960003</v>
      </c>
      <c r="X243" s="21">
        <v>21462.733200000002</v>
      </c>
      <c r="Y243" s="22">
        <v>4101.957569184</v>
      </c>
      <c r="Z243" s="23">
        <v>3446.1973839900006</v>
      </c>
      <c r="AA243" s="21">
        <v>16389.411000000011</v>
      </c>
      <c r="AB243" s="22">
        <v>3132.3442303200013</v>
      </c>
      <c r="AC243" s="23">
        <v>2601.1211607059977</v>
      </c>
      <c r="AD243" s="21">
        <v>2214.9353999999998</v>
      </c>
      <c r="AE243" s="22">
        <v>423.31845364800012</v>
      </c>
      <c r="AF243" s="23">
        <v>330.61168027800022</v>
      </c>
      <c r="AG243" s="21">
        <v>1367.6172000000008</v>
      </c>
      <c r="AH243" s="22">
        <v>269.63940715200016</v>
      </c>
      <c r="AI243" s="23">
        <v>223.32777251700006</v>
      </c>
      <c r="AJ243" s="21">
        <v>2323.4043000000015</v>
      </c>
      <c r="AK243" s="22">
        <v>458.08239178799982</v>
      </c>
      <c r="AL243" s="23">
        <v>377.78992083599991</v>
      </c>
      <c r="AM243" s="21">
        <v>1268.2097999999994</v>
      </c>
      <c r="AN243" s="22">
        <v>250.0402441679999</v>
      </c>
      <c r="AO243" s="23">
        <v>207.01039528199996</v>
      </c>
      <c r="AP243" s="21">
        <v>2221.9061999999981</v>
      </c>
      <c r="AQ243" s="22">
        <v>438.07102639200002</v>
      </c>
      <c r="AR243" s="23">
        <v>354.91677394799996</v>
      </c>
      <c r="AS243" s="21">
        <v>6259.125</v>
      </c>
      <c r="AT243" s="22">
        <v>1234.0490850000003</v>
      </c>
      <c r="AU243" s="23">
        <v>988.2559868250006</v>
      </c>
      <c r="AV243" s="21">
        <v>7853.8484999999982</v>
      </c>
      <c r="AW243" s="22">
        <v>1548.4647702599975</v>
      </c>
      <c r="AX243" s="23">
        <v>1277.8901918940001</v>
      </c>
    </row>
    <row r="244" spans="1:50" x14ac:dyDescent="0.25">
      <c r="A244" s="7">
        <v>237</v>
      </c>
      <c r="B244" s="63" t="s">
        <v>200</v>
      </c>
      <c r="C244" s="163">
        <v>282</v>
      </c>
      <c r="D244" s="91">
        <v>0.10299999999999999</v>
      </c>
      <c r="E244" s="91" t="s">
        <v>368</v>
      </c>
      <c r="F244" s="74">
        <v>36237</v>
      </c>
      <c r="G244" s="74">
        <v>39508</v>
      </c>
      <c r="H244" s="94" t="s">
        <v>571</v>
      </c>
      <c r="I244" s="70">
        <f t="shared" si="85"/>
        <v>101113.88620071205</v>
      </c>
      <c r="J244" s="18">
        <f t="shared" si="86"/>
        <v>19791.020946065368</v>
      </c>
      <c r="K244" s="19">
        <f t="shared" si="84"/>
        <v>0.19572999999999999</v>
      </c>
      <c r="L244" s="20">
        <f t="shared" si="87"/>
        <v>16217.660528073955</v>
      </c>
      <c r="M244" s="138">
        <v>1979.1</v>
      </c>
      <c r="N244" s="130">
        <f t="shared" si="88"/>
        <v>14238.560528073955</v>
      </c>
      <c r="O244" s="21">
        <v>7491.8294263119933</v>
      </c>
      <c r="P244" s="22">
        <v>1466.3757736120465</v>
      </c>
      <c r="Q244" s="23">
        <v>1144.340298872688</v>
      </c>
      <c r="R244" s="21">
        <v>23256.593454248017</v>
      </c>
      <c r="S244" s="22">
        <v>4552.0130367999682</v>
      </c>
      <c r="T244" s="23">
        <v>3859.6851215101156</v>
      </c>
      <c r="U244" s="21">
        <v>8944.6041041280077</v>
      </c>
      <c r="V244" s="22">
        <v>1750.727361300975</v>
      </c>
      <c r="W244" s="23">
        <v>1480.154162398155</v>
      </c>
      <c r="X244" s="21">
        <v>6933.6550033520016</v>
      </c>
      <c r="Y244" s="22">
        <v>1357.1242938060884</v>
      </c>
      <c r="Z244" s="23">
        <v>1126.328250130161</v>
      </c>
      <c r="AA244" s="21">
        <v>6858.1705869600046</v>
      </c>
      <c r="AB244" s="22">
        <v>1342.3497289856812</v>
      </c>
      <c r="AC244" s="23">
        <v>1101.6272104223171</v>
      </c>
      <c r="AD244" s="21">
        <v>3455.3279148080001</v>
      </c>
      <c r="AE244" s="22">
        <v>676.31133276536946</v>
      </c>
      <c r="AF244" s="23">
        <v>521.26989206186045</v>
      </c>
      <c r="AG244" s="21">
        <v>3943.8343787920035</v>
      </c>
      <c r="AH244" s="22">
        <v>771.92670296095832</v>
      </c>
      <c r="AI244" s="23">
        <v>608.37245164285719</v>
      </c>
      <c r="AJ244" s="21">
        <v>4822.1714205280041</v>
      </c>
      <c r="AK244" s="22">
        <v>943.84361213994589</v>
      </c>
      <c r="AL244" s="23">
        <v>769.34135308018915</v>
      </c>
      <c r="AM244" s="21">
        <v>2468.0753192479988</v>
      </c>
      <c r="AN244" s="22">
        <v>483.07638223641095</v>
      </c>
      <c r="AO244" s="23">
        <v>388.98835610541363</v>
      </c>
      <c r="AP244" s="21">
        <v>5126.1475847120018</v>
      </c>
      <c r="AQ244" s="22">
        <v>1003.3408667556798</v>
      </c>
      <c r="AR244" s="23">
        <v>786.62479175273154</v>
      </c>
      <c r="AS244" s="21">
        <v>11810.591634688008</v>
      </c>
      <c r="AT244" s="22">
        <v>2311.6871006574816</v>
      </c>
      <c r="AU244" s="23">
        <v>1844.0623769493279</v>
      </c>
      <c r="AV244" s="21">
        <v>16002.885372936002</v>
      </c>
      <c r="AW244" s="22">
        <v>3132.2447540447647</v>
      </c>
      <c r="AX244" s="23">
        <v>2586.866263148137</v>
      </c>
    </row>
    <row r="245" spans="1:50" x14ac:dyDescent="0.25">
      <c r="A245" s="7">
        <v>238</v>
      </c>
      <c r="B245" s="63" t="s">
        <v>201</v>
      </c>
      <c r="C245" s="163">
        <v>288</v>
      </c>
      <c r="D245" s="91">
        <v>0.36</v>
      </c>
      <c r="E245" s="91" t="s">
        <v>368</v>
      </c>
      <c r="F245" s="74">
        <v>35328</v>
      </c>
      <c r="G245" s="74">
        <v>39448</v>
      </c>
      <c r="H245" s="94" t="s">
        <v>572</v>
      </c>
      <c r="I245" s="70">
        <f t="shared" si="85"/>
        <v>1660983.9040000008</v>
      </c>
      <c r="J245" s="18">
        <f t="shared" si="86"/>
        <v>298694.73545632017</v>
      </c>
      <c r="K245" s="19">
        <f t="shared" si="84"/>
        <v>0.17983000000000002</v>
      </c>
      <c r="L245" s="20">
        <f t="shared" si="87"/>
        <v>242751.25398557208</v>
      </c>
      <c r="M245" s="138">
        <v>29869.469999999998</v>
      </c>
      <c r="N245" s="130">
        <f t="shared" si="88"/>
        <v>212881.78398557208</v>
      </c>
      <c r="O245" s="21">
        <v>68199.962399999873</v>
      </c>
      <c r="P245" s="22">
        <v>12264.399238392009</v>
      </c>
      <c r="Q245" s="23">
        <v>9265.8774479400017</v>
      </c>
      <c r="R245" s="21">
        <v>198348.97680000012</v>
      </c>
      <c r="S245" s="22">
        <v>35669.096497943996</v>
      </c>
      <c r="T245" s="23">
        <v>29710.903313940009</v>
      </c>
      <c r="U245" s="21">
        <v>209640.42960000015</v>
      </c>
      <c r="V245" s="22">
        <v>37699.638454968008</v>
      </c>
      <c r="W245" s="23">
        <v>31412.166767183975</v>
      </c>
      <c r="X245" s="21">
        <v>248369.65440000038</v>
      </c>
      <c r="Y245" s="22">
        <v>44664.314950752072</v>
      </c>
      <c r="Z245" s="23">
        <v>37041.523384319989</v>
      </c>
      <c r="AA245" s="21">
        <v>87327.057600000102</v>
      </c>
      <c r="AB245" s="22">
        <v>15704.024768207999</v>
      </c>
      <c r="AC245" s="23">
        <v>13046.805870084012</v>
      </c>
      <c r="AD245" s="21">
        <v>25421.326800000006</v>
      </c>
      <c r="AE245" s="22">
        <v>4571.5171984440003</v>
      </c>
      <c r="AF245" s="23">
        <v>3520.4648902920017</v>
      </c>
      <c r="AG245" s="21">
        <v>70635.920400000003</v>
      </c>
      <c r="AH245" s="22">
        <v>12702.457565532004</v>
      </c>
      <c r="AI245" s="23">
        <v>10143.63317829601</v>
      </c>
      <c r="AJ245" s="21">
        <v>203774.48440000007</v>
      </c>
      <c r="AK245" s="22">
        <v>36644.765529651973</v>
      </c>
      <c r="AL245" s="23">
        <v>29716.847631963989</v>
      </c>
      <c r="AM245" s="21">
        <v>54291.099600000009</v>
      </c>
      <c r="AN245" s="22">
        <v>9763.1684410680027</v>
      </c>
      <c r="AO245" s="23">
        <v>7925.4496849679945</v>
      </c>
      <c r="AP245" s="21">
        <v>71239.721999999994</v>
      </c>
      <c r="AQ245" s="22">
        <v>12811.039207260001</v>
      </c>
      <c r="AR245" s="23">
        <v>10087.985449740007</v>
      </c>
      <c r="AS245" s="21">
        <v>181504.61160000003</v>
      </c>
      <c r="AT245" s="22">
        <v>32639.974304028055</v>
      </c>
      <c r="AU245" s="23">
        <v>25532.023470168053</v>
      </c>
      <c r="AV245" s="21">
        <v>242230.65840000004</v>
      </c>
      <c r="AW245" s="22">
        <v>43560.339300072032</v>
      </c>
      <c r="AX245" s="23">
        <v>35347.572896676036</v>
      </c>
    </row>
    <row r="246" spans="1:50" x14ac:dyDescent="0.25">
      <c r="A246" s="16">
        <v>239</v>
      </c>
      <c r="B246" s="63" t="s">
        <v>202</v>
      </c>
      <c r="C246" s="163">
        <v>29</v>
      </c>
      <c r="D246" s="91">
        <v>4.2000000000000003E-2</v>
      </c>
      <c r="E246" s="91" t="s">
        <v>368</v>
      </c>
      <c r="F246" s="74">
        <v>39657</v>
      </c>
      <c r="G246" s="74">
        <v>39657</v>
      </c>
      <c r="H246" s="94" t="s">
        <v>573</v>
      </c>
      <c r="I246" s="70">
        <f t="shared" si="85"/>
        <v>184763.32800000001</v>
      </c>
      <c r="J246" s="18">
        <f t="shared" si="86"/>
        <v>36427.937748479999</v>
      </c>
      <c r="K246" s="19">
        <f t="shared" si="84"/>
        <v>0.19715999999999997</v>
      </c>
      <c r="L246" s="20">
        <f t="shared" si="87"/>
        <v>30197.535954960003</v>
      </c>
      <c r="M246" s="138">
        <v>3642.78</v>
      </c>
      <c r="N246" s="130">
        <f t="shared" si="88"/>
        <v>26554.755954960005</v>
      </c>
      <c r="O246" s="21">
        <v>5380.1299999999965</v>
      </c>
      <c r="P246" s="22">
        <v>1060.7464308000006</v>
      </c>
      <c r="Q246" s="23">
        <v>800.18904526000028</v>
      </c>
      <c r="R246" s="21">
        <v>22349.119999999999</v>
      </c>
      <c r="S246" s="22">
        <v>4406.3524992000021</v>
      </c>
      <c r="T246" s="23">
        <v>3744.7506219800034</v>
      </c>
      <c r="U246" s="21">
        <v>23481.004000000008</v>
      </c>
      <c r="V246" s="22">
        <v>4629.5147486400001</v>
      </c>
      <c r="W246" s="23">
        <v>3926.5451267399976</v>
      </c>
      <c r="X246" s="21">
        <v>23385.496000000021</v>
      </c>
      <c r="Y246" s="22">
        <v>4610.6843913600005</v>
      </c>
      <c r="Z246" s="23">
        <v>3892.6224604599984</v>
      </c>
      <c r="AA246" s="21">
        <v>19329.389999999992</v>
      </c>
      <c r="AB246" s="22">
        <v>3810.982532399998</v>
      </c>
      <c r="AC246" s="23">
        <v>3197.0831335999987</v>
      </c>
      <c r="AD246" s="21">
        <v>4731.7879999999996</v>
      </c>
      <c r="AE246" s="22">
        <v>932.91932207999923</v>
      </c>
      <c r="AF246" s="23">
        <v>741.0755552800008</v>
      </c>
      <c r="AG246" s="21">
        <v>10668.376000000007</v>
      </c>
      <c r="AH246" s="22">
        <v>2103.3770121599969</v>
      </c>
      <c r="AI246" s="23">
        <v>1718.0413578600012</v>
      </c>
      <c r="AJ246" s="21">
        <v>17054.760000000024</v>
      </c>
      <c r="AK246" s="22">
        <v>3362.5164815999965</v>
      </c>
      <c r="AL246" s="23">
        <v>2784.9237277999969</v>
      </c>
      <c r="AM246" s="21">
        <v>11896.771999999994</v>
      </c>
      <c r="AN246" s="22">
        <v>2345.5675675199986</v>
      </c>
      <c r="AO246" s="23">
        <v>1936.5930583000004</v>
      </c>
      <c r="AP246" s="21">
        <v>5924.6059999999989</v>
      </c>
      <c r="AQ246" s="22">
        <v>1168.0953189599998</v>
      </c>
      <c r="AR246" s="23">
        <v>936.66394761999948</v>
      </c>
      <c r="AS246" s="21">
        <v>16599.405999999999</v>
      </c>
      <c r="AT246" s="22">
        <v>3272.7388869599981</v>
      </c>
      <c r="AU246" s="23">
        <v>2614.1533895400034</v>
      </c>
      <c r="AV246" s="21">
        <v>23962.479999999985</v>
      </c>
      <c r="AW246" s="22">
        <v>4724.4425568000061</v>
      </c>
      <c r="AX246" s="23">
        <v>3904.8945305200018</v>
      </c>
    </row>
    <row r="247" spans="1:50" x14ac:dyDescent="0.25">
      <c r="A247" s="7">
        <v>240</v>
      </c>
      <c r="B247" s="63" t="s">
        <v>203</v>
      </c>
      <c r="C247" s="163">
        <v>373</v>
      </c>
      <c r="D247" s="79">
        <v>0.99</v>
      </c>
      <c r="E247" s="79" t="s">
        <v>368</v>
      </c>
      <c r="F247" s="81">
        <v>41751</v>
      </c>
      <c r="G247" s="81">
        <v>41751</v>
      </c>
      <c r="H247" s="96" t="s">
        <v>627</v>
      </c>
      <c r="I247" s="70">
        <f t="shared" si="85"/>
        <v>4949999.9979652101</v>
      </c>
      <c r="J247" s="18">
        <f t="shared" si="86"/>
        <v>830362.49965866422</v>
      </c>
      <c r="K247" s="19">
        <f t="shared" si="84"/>
        <v>0.16775000000000004</v>
      </c>
      <c r="L247" s="20">
        <f t="shared" si="87"/>
        <v>662920.58731112932</v>
      </c>
      <c r="M247" s="138">
        <v>83036.27</v>
      </c>
      <c r="N247" s="130">
        <f t="shared" si="88"/>
        <v>579884.3173111293</v>
      </c>
      <c r="O247" s="21">
        <v>200138.57065800007</v>
      </c>
      <c r="P247" s="22">
        <v>33573.245227879495</v>
      </c>
      <c r="Q247" s="23">
        <v>23987.801529974553</v>
      </c>
      <c r="R247" s="21">
        <v>575701.59408839978</v>
      </c>
      <c r="S247" s="22">
        <v>96573.942408328992</v>
      </c>
      <c r="T247" s="23">
        <v>79387.581370475862</v>
      </c>
      <c r="U247" s="21">
        <v>639834.64961519965</v>
      </c>
      <c r="V247" s="22">
        <v>107332.26247294983</v>
      </c>
      <c r="W247" s="23">
        <v>88214.099705629123</v>
      </c>
      <c r="X247" s="21">
        <v>653528.76122039999</v>
      </c>
      <c r="Y247" s="22">
        <v>109629.44969472216</v>
      </c>
      <c r="Z247" s="23">
        <v>89578.054067962672</v>
      </c>
      <c r="AA247" s="21">
        <v>462542.23445039999</v>
      </c>
      <c r="AB247" s="22">
        <v>77591.459829054642</v>
      </c>
      <c r="AC247" s="23">
        <v>63448.176304864093</v>
      </c>
      <c r="AD247" s="21">
        <v>65577.010012799277</v>
      </c>
      <c r="AE247" s="22">
        <v>11000.543429647214</v>
      </c>
      <c r="AF247" s="23">
        <v>8401.4500646458127</v>
      </c>
      <c r="AG247" s="21">
        <v>77660.155528799442</v>
      </c>
      <c r="AH247" s="22">
        <v>13027.491089956218</v>
      </c>
      <c r="AI247" s="23">
        <v>10090.960321467015</v>
      </c>
      <c r="AJ247" s="21">
        <v>458701.92741360044</v>
      </c>
      <c r="AK247" s="22">
        <v>76947.248323631458</v>
      </c>
      <c r="AL247" s="23">
        <v>61802.334811890782</v>
      </c>
      <c r="AM247" s="21">
        <v>363658.88747760002</v>
      </c>
      <c r="AN247" s="22">
        <v>61003.778374367408</v>
      </c>
      <c r="AO247" s="23">
        <v>48649.321012823406</v>
      </c>
      <c r="AP247" s="21">
        <v>364410.91961040086</v>
      </c>
      <c r="AQ247" s="22">
        <v>61129.931764644643</v>
      </c>
      <c r="AR247" s="23">
        <v>47122.103860283423</v>
      </c>
      <c r="AS247" s="21">
        <v>561681.61788960022</v>
      </c>
      <c r="AT247" s="22">
        <v>94222.091400980411</v>
      </c>
      <c r="AU247" s="23">
        <v>71624.083973436544</v>
      </c>
      <c r="AV247" s="21">
        <v>526563.67000001029</v>
      </c>
      <c r="AW247" s="22">
        <v>88331.055642501771</v>
      </c>
      <c r="AX247" s="23">
        <v>70614.620287676007</v>
      </c>
    </row>
    <row r="248" spans="1:50" x14ac:dyDescent="0.25">
      <c r="A248" s="7">
        <v>241</v>
      </c>
      <c r="B248" s="63" t="s">
        <v>204</v>
      </c>
      <c r="C248" s="163">
        <v>301</v>
      </c>
      <c r="D248" s="91">
        <v>5.1999999999999998E-2</v>
      </c>
      <c r="E248" s="91" t="s">
        <v>368</v>
      </c>
      <c r="F248" s="74">
        <v>36222</v>
      </c>
      <c r="G248" s="74">
        <v>39387</v>
      </c>
      <c r="H248" s="94" t="s">
        <v>574</v>
      </c>
      <c r="I248" s="70">
        <f t="shared" si="85"/>
        <v>83623.621499999965</v>
      </c>
      <c r="J248" s="18">
        <f t="shared" si="86"/>
        <v>16487.233214940003</v>
      </c>
      <c r="K248" s="19">
        <f t="shared" si="84"/>
        <v>0.19716000000000011</v>
      </c>
      <c r="L248" s="20">
        <f t="shared" si="87"/>
        <v>13772.895245625998</v>
      </c>
      <c r="M248" s="138">
        <v>1648.73</v>
      </c>
      <c r="N248" s="130">
        <f t="shared" si="88"/>
        <v>12124.165245625998</v>
      </c>
      <c r="O248" s="21">
        <v>3605.7566999999995</v>
      </c>
      <c r="P248" s="22">
        <v>710.91099097200004</v>
      </c>
      <c r="Q248" s="23">
        <v>583.85772439000016</v>
      </c>
      <c r="R248" s="21">
        <v>21893.407400000007</v>
      </c>
      <c r="S248" s="22">
        <v>4316.5042029840015</v>
      </c>
      <c r="T248" s="23">
        <v>3665.6198571000004</v>
      </c>
      <c r="U248" s="21">
        <v>10874.730899999999</v>
      </c>
      <c r="V248" s="22">
        <v>2144.0619442440002</v>
      </c>
      <c r="W248" s="23">
        <v>1822.4990656030002</v>
      </c>
      <c r="X248" s="21">
        <v>8865.9064000000017</v>
      </c>
      <c r="Y248" s="22">
        <v>1748.0021058240004</v>
      </c>
      <c r="Z248" s="23">
        <v>1468.6183655290004</v>
      </c>
      <c r="AA248" s="21">
        <v>7869.6442999999999</v>
      </c>
      <c r="AB248" s="22">
        <v>1551.5790701879996</v>
      </c>
      <c r="AC248" s="23">
        <v>1301.7185893780002</v>
      </c>
      <c r="AD248" s="21">
        <v>0</v>
      </c>
      <c r="AE248" s="22">
        <v>0</v>
      </c>
      <c r="AF248" s="23">
        <v>0</v>
      </c>
      <c r="AG248" s="21">
        <v>0</v>
      </c>
      <c r="AH248" s="22">
        <v>0</v>
      </c>
      <c r="AI248" s="23">
        <v>0</v>
      </c>
      <c r="AJ248" s="21">
        <v>495.26600000000002</v>
      </c>
      <c r="AK248" s="22">
        <v>97.646644559999999</v>
      </c>
      <c r="AL248" s="23">
        <v>79.350605346999998</v>
      </c>
      <c r="AM248" s="21">
        <v>0</v>
      </c>
      <c r="AN248" s="22">
        <v>0</v>
      </c>
      <c r="AO248" s="23">
        <v>0</v>
      </c>
      <c r="AP248" s="21">
        <v>0</v>
      </c>
      <c r="AQ248" s="22">
        <v>0</v>
      </c>
      <c r="AR248" s="23">
        <v>0</v>
      </c>
      <c r="AS248" s="21">
        <v>11325.866399999986</v>
      </c>
      <c r="AT248" s="22">
        <v>2233.007819424</v>
      </c>
      <c r="AU248" s="23">
        <v>1801.7385309019992</v>
      </c>
      <c r="AV248" s="21">
        <v>18693.043399999977</v>
      </c>
      <c r="AW248" s="22">
        <v>3685.5204367440015</v>
      </c>
      <c r="AX248" s="23">
        <v>3049.4925073769973</v>
      </c>
    </row>
    <row r="249" spans="1:50" x14ac:dyDescent="0.25">
      <c r="A249" s="7">
        <v>242</v>
      </c>
      <c r="B249" s="63" t="s">
        <v>205</v>
      </c>
      <c r="C249" s="163">
        <v>302</v>
      </c>
      <c r="D249" s="91">
        <v>0.17499999999999999</v>
      </c>
      <c r="E249" s="91" t="s">
        <v>368</v>
      </c>
      <c r="F249" s="74">
        <v>36992</v>
      </c>
      <c r="G249" s="74">
        <v>39508</v>
      </c>
      <c r="H249" s="94" t="s">
        <v>575</v>
      </c>
      <c r="I249" s="70">
        <f t="shared" si="85"/>
        <v>529999.98929712083</v>
      </c>
      <c r="J249" s="18">
        <f t="shared" si="86"/>
        <v>101293.59795446577</v>
      </c>
      <c r="K249" s="19">
        <f t="shared" si="84"/>
        <v>0.19112000000000007</v>
      </c>
      <c r="L249" s="20">
        <f t="shared" si="87"/>
        <v>83370.114039518099</v>
      </c>
      <c r="M249" s="138">
        <v>10129.380000000001</v>
      </c>
      <c r="N249" s="130">
        <f t="shared" si="88"/>
        <v>73240.734039518095</v>
      </c>
      <c r="O249" s="21">
        <v>29458.781170160044</v>
      </c>
      <c r="P249" s="22">
        <v>5630.1622572409806</v>
      </c>
      <c r="Q249" s="23">
        <v>4332.6995380245171</v>
      </c>
      <c r="R249" s="21">
        <v>70865.250333440112</v>
      </c>
      <c r="S249" s="22">
        <v>13543.766643727047</v>
      </c>
      <c r="T249" s="23">
        <v>11451.932364601813</v>
      </c>
      <c r="U249" s="21">
        <v>75356.751672479906</v>
      </c>
      <c r="V249" s="22">
        <v>14402.182379644366</v>
      </c>
      <c r="W249" s="23">
        <v>12130.668222079126</v>
      </c>
      <c r="X249" s="21">
        <v>82564.347299600005</v>
      </c>
      <c r="Y249" s="22">
        <v>15779.698055899567</v>
      </c>
      <c r="Z249" s="23">
        <v>13239.615752682868</v>
      </c>
      <c r="AA249" s="21">
        <v>26031.655727360008</v>
      </c>
      <c r="AB249" s="22">
        <v>4975.1700426130456</v>
      </c>
      <c r="AC249" s="23">
        <v>4176.9028727787363</v>
      </c>
      <c r="AD249" s="21">
        <v>8904.0851756000047</v>
      </c>
      <c r="AE249" s="22">
        <v>1701.7487587606706</v>
      </c>
      <c r="AF249" s="23">
        <v>1320.8714413371754</v>
      </c>
      <c r="AG249" s="21">
        <v>16510.193236079995</v>
      </c>
      <c r="AH249" s="22">
        <v>3155.4281312796065</v>
      </c>
      <c r="AI249" s="23">
        <v>2528.8287910120353</v>
      </c>
      <c r="AJ249" s="21">
        <v>53036.306202879954</v>
      </c>
      <c r="AK249" s="22">
        <v>10136.298841494418</v>
      </c>
      <c r="AL249" s="23">
        <v>8336.1833594894197</v>
      </c>
      <c r="AM249" s="21">
        <v>19937.653790000011</v>
      </c>
      <c r="AN249" s="22">
        <v>3810.484392344802</v>
      </c>
      <c r="AO249" s="23">
        <v>3129.3986532769195</v>
      </c>
      <c r="AP249" s="21">
        <v>23614.247302319989</v>
      </c>
      <c r="AQ249" s="22">
        <v>4513.1549444193961</v>
      </c>
      <c r="AR249" s="23">
        <v>3602.828528243132</v>
      </c>
      <c r="AS249" s="21">
        <v>54085.737387199959</v>
      </c>
      <c r="AT249" s="22">
        <v>10336.866129441676</v>
      </c>
      <c r="AU249" s="23">
        <v>8204.5278133721458</v>
      </c>
      <c r="AV249" s="21">
        <v>69634.980000000971</v>
      </c>
      <c r="AW249" s="22">
        <v>13308.637377600186</v>
      </c>
      <c r="AX249" s="23">
        <v>10915.65670262021</v>
      </c>
    </row>
    <row r="250" spans="1:50" x14ac:dyDescent="0.25">
      <c r="A250" s="16">
        <v>243</v>
      </c>
      <c r="B250" s="63" t="s">
        <v>206</v>
      </c>
      <c r="C250" s="163">
        <v>303</v>
      </c>
      <c r="D250" s="91">
        <v>1.8499999999999999E-2</v>
      </c>
      <c r="E250" s="91" t="s">
        <v>368</v>
      </c>
      <c r="F250" s="74">
        <v>39993</v>
      </c>
      <c r="G250" s="74">
        <v>40057</v>
      </c>
      <c r="H250" s="94" t="s">
        <v>576</v>
      </c>
      <c r="I250" s="70">
        <f t="shared" si="85"/>
        <v>27614.374999999989</v>
      </c>
      <c r="J250" s="18">
        <f t="shared" si="86"/>
        <v>5444.450174999999</v>
      </c>
      <c r="K250" s="19">
        <f t="shared" si="84"/>
        <v>0.19716000000000003</v>
      </c>
      <c r="L250" s="20">
        <f t="shared" si="87"/>
        <v>4481.2623097500009</v>
      </c>
      <c r="M250" s="138">
        <v>544.45000000000005</v>
      </c>
      <c r="N250" s="130">
        <f t="shared" si="88"/>
        <v>3936.8123097500011</v>
      </c>
      <c r="O250" s="21">
        <v>2389.5499999999961</v>
      </c>
      <c r="P250" s="22">
        <v>471.12367800000152</v>
      </c>
      <c r="Q250" s="23">
        <v>359.28611274999992</v>
      </c>
      <c r="R250" s="21">
        <v>5276.7749999999933</v>
      </c>
      <c r="S250" s="22">
        <v>1040.3689589999997</v>
      </c>
      <c r="T250" s="23">
        <v>881.30027700000062</v>
      </c>
      <c r="U250" s="21">
        <v>2639.9500000000003</v>
      </c>
      <c r="V250" s="22">
        <v>520.49254199999984</v>
      </c>
      <c r="W250" s="23">
        <v>443.04342575000015</v>
      </c>
      <c r="X250" s="21">
        <v>2081.3749999999991</v>
      </c>
      <c r="Y250" s="22">
        <v>410.36389500000013</v>
      </c>
      <c r="Z250" s="23">
        <v>348.0437740000001</v>
      </c>
      <c r="AA250" s="21">
        <v>1960.4499999999996</v>
      </c>
      <c r="AB250" s="22">
        <v>386.52232199999969</v>
      </c>
      <c r="AC250" s="23">
        <v>324.12063025000003</v>
      </c>
      <c r="AD250" s="21">
        <v>1654.7500000000007</v>
      </c>
      <c r="AE250" s="22">
        <v>326.25050999999979</v>
      </c>
      <c r="AF250" s="23">
        <v>258.18916225000004</v>
      </c>
      <c r="AG250" s="21">
        <v>1438.9750000000015</v>
      </c>
      <c r="AH250" s="22">
        <v>283.70831099999992</v>
      </c>
      <c r="AI250" s="23">
        <v>227.22037999999998</v>
      </c>
      <c r="AJ250" s="21">
        <v>1800.5500000000009</v>
      </c>
      <c r="AK250" s="22">
        <v>354.99643799999939</v>
      </c>
      <c r="AL250" s="23">
        <v>293.02420899999993</v>
      </c>
      <c r="AM250" s="21">
        <v>1241.1000000000015</v>
      </c>
      <c r="AN250" s="22">
        <v>244.69527600000004</v>
      </c>
      <c r="AO250" s="23">
        <v>201.26363325000008</v>
      </c>
      <c r="AP250" s="21">
        <v>1495.8249999999998</v>
      </c>
      <c r="AQ250" s="22">
        <v>294.91685699999999</v>
      </c>
      <c r="AR250" s="23">
        <v>239.12542949999988</v>
      </c>
      <c r="AS250" s="21">
        <v>2482.6499999999996</v>
      </c>
      <c r="AT250" s="22">
        <v>489.47927399999975</v>
      </c>
      <c r="AU250" s="23">
        <v>392.90207724999988</v>
      </c>
      <c r="AV250" s="21">
        <v>3152.4249999999997</v>
      </c>
      <c r="AW250" s="22">
        <v>621.53211300000032</v>
      </c>
      <c r="AX250" s="23">
        <v>513.74319875000003</v>
      </c>
    </row>
    <row r="251" spans="1:50" x14ac:dyDescent="0.25">
      <c r="A251" s="7">
        <v>244</v>
      </c>
      <c r="B251" s="63" t="s">
        <v>669</v>
      </c>
      <c r="C251" s="163">
        <v>325</v>
      </c>
      <c r="D251" s="91">
        <v>5.5E-2</v>
      </c>
      <c r="E251" s="91" t="s">
        <v>368</v>
      </c>
      <c r="F251" s="74">
        <v>37480</v>
      </c>
      <c r="G251" s="74">
        <v>40026</v>
      </c>
      <c r="H251" s="94" t="s">
        <v>577</v>
      </c>
      <c r="I251" s="70">
        <f t="shared" si="85"/>
        <v>151999.99739999996</v>
      </c>
      <c r="J251" s="18">
        <f t="shared" si="86"/>
        <v>29968.319487384004</v>
      </c>
      <c r="K251" s="19">
        <f t="shared" si="84"/>
        <v>0.19716000000000009</v>
      </c>
      <c r="L251" s="20">
        <f t="shared" si="87"/>
        <v>24931.470780047999</v>
      </c>
      <c r="M251" s="138">
        <v>2996.8399999999997</v>
      </c>
      <c r="N251" s="130">
        <f t="shared" si="88"/>
        <v>21934.630780047999</v>
      </c>
      <c r="O251" s="21">
        <v>8674.573800000011</v>
      </c>
      <c r="P251" s="22">
        <v>1710.2789704079996</v>
      </c>
      <c r="Q251" s="23">
        <v>1335.4378715579987</v>
      </c>
      <c r="R251" s="21">
        <v>27934.370999999999</v>
      </c>
      <c r="S251" s="22">
        <v>5507.5405863600045</v>
      </c>
      <c r="T251" s="23">
        <v>4693.7937981630048</v>
      </c>
      <c r="U251" s="21">
        <v>28477.433999999968</v>
      </c>
      <c r="V251" s="22">
        <v>5614.6108874400006</v>
      </c>
      <c r="W251" s="23">
        <v>4764.058934300997</v>
      </c>
      <c r="X251" s="21">
        <v>29981.007600000001</v>
      </c>
      <c r="Y251" s="22">
        <v>5911.0554584160045</v>
      </c>
      <c r="Z251" s="23">
        <v>4991.293233987004</v>
      </c>
      <c r="AA251" s="21">
        <v>19142.84970000001</v>
      </c>
      <c r="AB251" s="22">
        <v>3774.2042468520021</v>
      </c>
      <c r="AC251" s="23">
        <v>3172.2246763919948</v>
      </c>
      <c r="AD251" s="21">
        <v>5998.5372000000034</v>
      </c>
      <c r="AE251" s="22">
        <v>1182.6715943519994</v>
      </c>
      <c r="AF251" s="23">
        <v>923.42570531699971</v>
      </c>
      <c r="AG251" s="21">
        <v>6084.3057000000017</v>
      </c>
      <c r="AH251" s="22">
        <v>1199.581711812001</v>
      </c>
      <c r="AI251" s="23">
        <v>956.86022717999947</v>
      </c>
      <c r="AJ251" s="21">
        <v>8487.2648999999965</v>
      </c>
      <c r="AK251" s="22">
        <v>1673.3491476839988</v>
      </c>
      <c r="AL251" s="23">
        <v>1383.5633084610001</v>
      </c>
      <c r="AM251" s="21">
        <v>3903.7683000000006</v>
      </c>
      <c r="AN251" s="22">
        <v>769.66695802800018</v>
      </c>
      <c r="AO251" s="23">
        <v>623.57465508900032</v>
      </c>
      <c r="AP251" s="21">
        <v>8844.1751999999997</v>
      </c>
      <c r="AQ251" s="22">
        <v>1743.7175824319995</v>
      </c>
      <c r="AR251" s="23">
        <v>1389.2672520930005</v>
      </c>
      <c r="AS251" s="21">
        <v>4471.70999999998</v>
      </c>
      <c r="AT251" s="22">
        <v>881.64234359999648</v>
      </c>
      <c r="AU251" s="23">
        <v>697.97111750699673</v>
      </c>
      <c r="AV251" s="21">
        <v>0</v>
      </c>
      <c r="AW251" s="22">
        <v>0</v>
      </c>
      <c r="AX251" s="23">
        <v>0</v>
      </c>
    </row>
    <row r="252" spans="1:50" x14ac:dyDescent="0.25">
      <c r="A252" s="7">
        <v>245</v>
      </c>
      <c r="B252" s="63" t="s">
        <v>668</v>
      </c>
      <c r="C252" s="163">
        <v>326</v>
      </c>
      <c r="D252" s="91">
        <v>0.11</v>
      </c>
      <c r="E252" s="91" t="s">
        <v>368</v>
      </c>
      <c r="F252" s="74">
        <v>37519</v>
      </c>
      <c r="G252" s="74">
        <v>40026</v>
      </c>
      <c r="H252" s="94" t="s">
        <v>578</v>
      </c>
      <c r="I252" s="70">
        <f t="shared" si="85"/>
        <v>230000.01319999999</v>
      </c>
      <c r="J252" s="18">
        <f t="shared" si="86"/>
        <v>45017.902583636023</v>
      </c>
      <c r="K252" s="19">
        <f t="shared" si="84"/>
        <v>0.19573000000000013</v>
      </c>
      <c r="L252" s="20">
        <f t="shared" si="87"/>
        <v>37541.661193248001</v>
      </c>
      <c r="M252" s="138">
        <v>4501.78</v>
      </c>
      <c r="N252" s="130">
        <f t="shared" si="88"/>
        <v>33039.881193248002</v>
      </c>
      <c r="O252" s="21">
        <v>11985.032399999989</v>
      </c>
      <c r="P252" s="22">
        <v>2345.8303916520003</v>
      </c>
      <c r="Q252" s="23">
        <v>1840.5198491239996</v>
      </c>
      <c r="R252" s="21">
        <v>46766.877200000003</v>
      </c>
      <c r="S252" s="22">
        <v>9153.6808743560105</v>
      </c>
      <c r="T252" s="23">
        <v>7748.4555328879987</v>
      </c>
      <c r="U252" s="21">
        <v>54118.611599999938</v>
      </c>
      <c r="V252" s="22">
        <v>10592.635848467999</v>
      </c>
      <c r="W252" s="23">
        <v>8975.8758894920011</v>
      </c>
      <c r="X252" s="21">
        <v>46053.950800000035</v>
      </c>
      <c r="Y252" s="22">
        <v>9014.1397900840075</v>
      </c>
      <c r="Z252" s="23">
        <v>7590.2153744719944</v>
      </c>
      <c r="AA252" s="21">
        <v>28031.6548</v>
      </c>
      <c r="AB252" s="22">
        <v>5486.6357940039979</v>
      </c>
      <c r="AC252" s="23">
        <v>4611.7602654679968</v>
      </c>
      <c r="AD252" s="21">
        <v>7194.2267999999967</v>
      </c>
      <c r="AE252" s="22">
        <v>1408.1260115640005</v>
      </c>
      <c r="AF252" s="23">
        <v>1126.8669347960004</v>
      </c>
      <c r="AG252" s="21">
        <v>4092.1624000000006</v>
      </c>
      <c r="AH252" s="22">
        <v>800.95894655200016</v>
      </c>
      <c r="AI252" s="23">
        <v>642.4238063199997</v>
      </c>
      <c r="AJ252" s="21">
        <v>7058.7331999999988</v>
      </c>
      <c r="AK252" s="22">
        <v>1381.6058492360003</v>
      </c>
      <c r="AL252" s="23">
        <v>1143.2764430000002</v>
      </c>
      <c r="AM252" s="21">
        <v>1920.8612000000001</v>
      </c>
      <c r="AN252" s="22">
        <v>375.97016267600009</v>
      </c>
      <c r="AO252" s="23">
        <v>312.93892872799995</v>
      </c>
      <c r="AP252" s="21">
        <v>4695.1828000000005</v>
      </c>
      <c r="AQ252" s="22">
        <v>918.98812944399981</v>
      </c>
      <c r="AR252" s="23">
        <v>738.19204640800001</v>
      </c>
      <c r="AS252" s="21">
        <v>18082.720000000045</v>
      </c>
      <c r="AT252" s="22">
        <v>3539.3307856000124</v>
      </c>
      <c r="AU252" s="23">
        <v>2811.1361225520095</v>
      </c>
      <c r="AV252" s="21">
        <v>0</v>
      </c>
      <c r="AW252" s="22">
        <v>0</v>
      </c>
      <c r="AX252" s="23">
        <v>0</v>
      </c>
    </row>
    <row r="253" spans="1:50" x14ac:dyDescent="0.25">
      <c r="A253" s="7">
        <v>246</v>
      </c>
      <c r="B253" s="63" t="s">
        <v>667</v>
      </c>
      <c r="C253" s="163">
        <v>327</v>
      </c>
      <c r="D253" s="91">
        <v>4.4999999999999998E-2</v>
      </c>
      <c r="E253" s="91" t="s">
        <v>368</v>
      </c>
      <c r="F253" s="74">
        <v>37230</v>
      </c>
      <c r="G253" s="74">
        <v>40026</v>
      </c>
      <c r="H253" s="94" t="s">
        <v>579</v>
      </c>
      <c r="I253" s="70">
        <f t="shared" si="85"/>
        <v>54582.755400000002</v>
      </c>
      <c r="J253" s="18">
        <f t="shared" si="86"/>
        <v>10761.536054664004</v>
      </c>
      <c r="K253" s="19">
        <f t="shared" si="84"/>
        <v>0.19716000000000006</v>
      </c>
      <c r="L253" s="20">
        <f t="shared" si="87"/>
        <v>8968.8382722899969</v>
      </c>
      <c r="M253" s="138">
        <v>1076.1499999999999</v>
      </c>
      <c r="N253" s="130">
        <f t="shared" si="88"/>
        <v>7892.6882722899973</v>
      </c>
      <c r="O253" s="21">
        <v>1198.8582000000001</v>
      </c>
      <c r="P253" s="22">
        <v>236.36688271200001</v>
      </c>
      <c r="Q253" s="23">
        <v>184.40964522899995</v>
      </c>
      <c r="R253" s="21">
        <v>4470.1076999999968</v>
      </c>
      <c r="S253" s="22">
        <v>881.32643413199946</v>
      </c>
      <c r="T253" s="23">
        <v>748.92939243599926</v>
      </c>
      <c r="U253" s="21">
        <v>11875.769700000017</v>
      </c>
      <c r="V253" s="22">
        <v>2341.426754052</v>
      </c>
      <c r="W253" s="23">
        <v>1986.8052112439998</v>
      </c>
      <c r="X253" s="21">
        <v>10255.481999999996</v>
      </c>
      <c r="Y253" s="22">
        <v>2021.9708311200025</v>
      </c>
      <c r="Z253" s="23">
        <v>1706.4920035589989</v>
      </c>
      <c r="AA253" s="21">
        <v>5538.7257000000063</v>
      </c>
      <c r="AB253" s="22">
        <v>1092.0151590120006</v>
      </c>
      <c r="AC253" s="23">
        <v>921.69075479999947</v>
      </c>
      <c r="AD253" s="21">
        <v>1604.6216999999992</v>
      </c>
      <c r="AE253" s="22">
        <v>316.36721437199998</v>
      </c>
      <c r="AF253" s="23">
        <v>253.20926184599983</v>
      </c>
      <c r="AG253" s="21">
        <v>1429.0098000000005</v>
      </c>
      <c r="AH253" s="22">
        <v>281.7435721679999</v>
      </c>
      <c r="AI253" s="23">
        <v>226.67283385200002</v>
      </c>
      <c r="AJ253" s="21">
        <v>1946.6465999999994</v>
      </c>
      <c r="AK253" s="22">
        <v>383.80084365600021</v>
      </c>
      <c r="AL253" s="23">
        <v>318.28348052400025</v>
      </c>
      <c r="AM253" s="21">
        <v>832.35149999999999</v>
      </c>
      <c r="AN253" s="22">
        <v>164.10642174000006</v>
      </c>
      <c r="AO253" s="23">
        <v>135.77484921299998</v>
      </c>
      <c r="AP253" s="21">
        <v>1520.6790000000005</v>
      </c>
      <c r="AQ253" s="22">
        <v>299.81707163999999</v>
      </c>
      <c r="AR253" s="23">
        <v>240.4466600670001</v>
      </c>
      <c r="AS253" s="21">
        <v>5363.539799999995</v>
      </c>
      <c r="AT253" s="22">
        <v>1057.4755069679998</v>
      </c>
      <c r="AU253" s="23">
        <v>846.78502514100012</v>
      </c>
      <c r="AV253" s="21">
        <v>8546.9637000000002</v>
      </c>
      <c r="AW253" s="22">
        <v>1685.1193630920022</v>
      </c>
      <c r="AX253" s="23">
        <v>1399.3391543790001</v>
      </c>
    </row>
    <row r="254" spans="1:50" x14ac:dyDescent="0.25">
      <c r="A254" s="16">
        <v>247</v>
      </c>
      <c r="B254" s="63" t="s">
        <v>207</v>
      </c>
      <c r="C254" s="163">
        <v>330</v>
      </c>
      <c r="D254" s="91">
        <v>4.4999999999999998E-2</v>
      </c>
      <c r="E254" s="91" t="s">
        <v>368</v>
      </c>
      <c r="F254" s="74">
        <v>37617</v>
      </c>
      <c r="G254" s="74">
        <v>40026</v>
      </c>
      <c r="H254" s="94" t="s">
        <v>580</v>
      </c>
      <c r="I254" s="70">
        <f t="shared" si="85"/>
        <v>39991.43099999999</v>
      </c>
      <c r="J254" s="18">
        <f t="shared" si="86"/>
        <v>7884.7105359600027</v>
      </c>
      <c r="K254" s="19">
        <f t="shared" si="84"/>
        <v>0.19716000000000011</v>
      </c>
      <c r="L254" s="20">
        <f t="shared" si="87"/>
        <v>6461.9785403099995</v>
      </c>
      <c r="M254" s="138">
        <v>788.47</v>
      </c>
      <c r="N254" s="130">
        <f t="shared" si="88"/>
        <v>5673.5085403099993</v>
      </c>
      <c r="O254" s="21">
        <v>4361.4270000000006</v>
      </c>
      <c r="P254" s="22">
        <v>859.89894732000062</v>
      </c>
      <c r="Q254" s="23">
        <v>642.54024008999988</v>
      </c>
      <c r="R254" s="21">
        <v>7346.2890000000007</v>
      </c>
      <c r="S254" s="22">
        <v>1448.3943392399999</v>
      </c>
      <c r="T254" s="23">
        <v>1234.7848854299991</v>
      </c>
      <c r="U254" s="21">
        <v>2484.6869999999994</v>
      </c>
      <c r="V254" s="22">
        <v>489.88088891999956</v>
      </c>
      <c r="W254" s="23">
        <v>415.83291038999988</v>
      </c>
      <c r="X254" s="21">
        <v>4040.523000000001</v>
      </c>
      <c r="Y254" s="22">
        <v>796.62951468000006</v>
      </c>
      <c r="Z254" s="23">
        <v>670.6713694799995</v>
      </c>
      <c r="AA254" s="21">
        <v>1869.9569999999999</v>
      </c>
      <c r="AB254" s="22">
        <v>368.68072212000004</v>
      </c>
      <c r="AC254" s="23">
        <v>312.53474201999984</v>
      </c>
      <c r="AD254" s="21">
        <v>1303.4249999999997</v>
      </c>
      <c r="AE254" s="22">
        <v>256.98327300000011</v>
      </c>
      <c r="AF254" s="23">
        <v>207.53780639999991</v>
      </c>
      <c r="AG254" s="21">
        <v>82.365000000000009</v>
      </c>
      <c r="AH254" s="22">
        <v>16.239083399999998</v>
      </c>
      <c r="AI254" s="23">
        <v>13.20523728</v>
      </c>
      <c r="AJ254" s="21">
        <v>1313.8799999999997</v>
      </c>
      <c r="AK254" s="22">
        <v>259.04458080000012</v>
      </c>
      <c r="AL254" s="23">
        <v>215.29071635999998</v>
      </c>
      <c r="AM254" s="21">
        <v>570.36900000000014</v>
      </c>
      <c r="AN254" s="22">
        <v>112.45395203999998</v>
      </c>
      <c r="AO254" s="23">
        <v>91.089511710000039</v>
      </c>
      <c r="AP254" s="21">
        <v>1793.9219999999991</v>
      </c>
      <c r="AQ254" s="22">
        <v>353.68966152000002</v>
      </c>
      <c r="AR254" s="23">
        <v>283.97300301000018</v>
      </c>
      <c r="AS254" s="21">
        <v>6635.0789999999952</v>
      </c>
      <c r="AT254" s="22">
        <v>1308.1721756400002</v>
      </c>
      <c r="AU254" s="23">
        <v>1048.7590972799999</v>
      </c>
      <c r="AV254" s="21">
        <v>8189.5079999999953</v>
      </c>
      <c r="AW254" s="22">
        <v>1614.6433972800014</v>
      </c>
      <c r="AX254" s="23">
        <v>1325.7590208600011</v>
      </c>
    </row>
    <row r="255" spans="1:50" x14ac:dyDescent="0.25">
      <c r="A255" s="7">
        <v>248</v>
      </c>
      <c r="B255" s="63" t="s">
        <v>208</v>
      </c>
      <c r="C255" s="163">
        <v>368</v>
      </c>
      <c r="D255" s="91">
        <v>0.15</v>
      </c>
      <c r="E255" s="91" t="s">
        <v>368</v>
      </c>
      <c r="F255" s="74">
        <v>36283</v>
      </c>
      <c r="G255" s="74">
        <v>39387</v>
      </c>
      <c r="H255" s="94" t="s">
        <v>581</v>
      </c>
      <c r="I255" s="70">
        <f t="shared" si="85"/>
        <v>221090.14199999993</v>
      </c>
      <c r="J255" s="18">
        <f t="shared" si="86"/>
        <v>43273.973493659985</v>
      </c>
      <c r="K255" s="19">
        <f t="shared" si="84"/>
        <v>0.19572999999999999</v>
      </c>
      <c r="L255" s="20">
        <f t="shared" si="87"/>
        <v>35664.535147379982</v>
      </c>
      <c r="M255" s="138">
        <v>4327.42</v>
      </c>
      <c r="N255" s="130">
        <f t="shared" si="88"/>
        <v>31337.115147379984</v>
      </c>
      <c r="O255" s="21">
        <v>15470.832000000002</v>
      </c>
      <c r="P255" s="22">
        <v>3028.1059473600017</v>
      </c>
      <c r="Q255" s="23">
        <v>2346.6177969</v>
      </c>
      <c r="R255" s="21">
        <v>55263.359999999986</v>
      </c>
      <c r="S255" s="22">
        <v>10816.697452799992</v>
      </c>
      <c r="T255" s="23">
        <v>9167.6466210599883</v>
      </c>
      <c r="U255" s="21">
        <v>28454.849999999991</v>
      </c>
      <c r="V255" s="22">
        <v>5569.4677904999999</v>
      </c>
      <c r="W255" s="23">
        <v>4747.7592131999918</v>
      </c>
      <c r="X255" s="21">
        <v>16385.652000000002</v>
      </c>
      <c r="Y255" s="22">
        <v>3207.1636659600013</v>
      </c>
      <c r="Z255" s="23">
        <v>2669.9824220999976</v>
      </c>
      <c r="AA255" s="21">
        <v>23844.918000000005</v>
      </c>
      <c r="AB255" s="22">
        <v>4667.1658001400001</v>
      </c>
      <c r="AC255" s="23">
        <v>3837.1672186200008</v>
      </c>
      <c r="AD255" s="21">
        <v>6580.6500000000024</v>
      </c>
      <c r="AE255" s="22">
        <v>1288.0306245000011</v>
      </c>
      <c r="AF255" s="23">
        <v>985.34252573999959</v>
      </c>
      <c r="AG255" s="21">
        <v>3810.7079999999983</v>
      </c>
      <c r="AH255" s="22">
        <v>745.86987683999996</v>
      </c>
      <c r="AI255" s="23">
        <v>574.38931938000007</v>
      </c>
      <c r="AJ255" s="21">
        <v>8435.8739999999943</v>
      </c>
      <c r="AK255" s="22">
        <v>1651.1536180200001</v>
      </c>
      <c r="AL255" s="23">
        <v>1348.8612008400003</v>
      </c>
      <c r="AM255" s="21">
        <v>4138.0860000000002</v>
      </c>
      <c r="AN255" s="22">
        <v>809.94757278000009</v>
      </c>
      <c r="AO255" s="23">
        <v>654.91482401999997</v>
      </c>
      <c r="AP255" s="21">
        <v>4796.7479999999987</v>
      </c>
      <c r="AQ255" s="22">
        <v>938.86748604000002</v>
      </c>
      <c r="AR255" s="23">
        <v>735.70864692000055</v>
      </c>
      <c r="AS255" s="21">
        <v>25848.030000000024</v>
      </c>
      <c r="AT255" s="22">
        <v>5059.2349118999991</v>
      </c>
      <c r="AU255" s="23">
        <v>4049.3671416600018</v>
      </c>
      <c r="AV255" s="21">
        <v>28060.433999999994</v>
      </c>
      <c r="AW255" s="22">
        <v>5492.2687468199947</v>
      </c>
      <c r="AX255" s="23">
        <v>4546.7782169399998</v>
      </c>
    </row>
    <row r="256" spans="1:50" x14ac:dyDescent="0.25">
      <c r="A256" s="7">
        <v>249</v>
      </c>
      <c r="B256" s="63" t="s">
        <v>209</v>
      </c>
      <c r="C256" s="163">
        <v>335</v>
      </c>
      <c r="D256" s="91">
        <v>0.09</v>
      </c>
      <c r="E256" s="91" t="s">
        <v>368</v>
      </c>
      <c r="F256" s="74">
        <v>36237</v>
      </c>
      <c r="G256" s="74">
        <v>39479</v>
      </c>
      <c r="H256" s="94" t="s">
        <v>582</v>
      </c>
      <c r="I256" s="70">
        <f t="shared" si="85"/>
        <v>255776.2</v>
      </c>
      <c r="J256" s="18">
        <f t="shared" si="86"/>
        <v>50063.075625999991</v>
      </c>
      <c r="K256" s="19">
        <f t="shared" si="84"/>
        <v>0.19572999999999996</v>
      </c>
      <c r="L256" s="20">
        <f t="shared" si="87"/>
        <v>41394.387947563999</v>
      </c>
      <c r="M256" s="138">
        <v>5006.33</v>
      </c>
      <c r="N256" s="130">
        <f t="shared" si="88"/>
        <v>36388.057947563997</v>
      </c>
      <c r="O256" s="21">
        <v>15405.246000000003</v>
      </c>
      <c r="P256" s="22">
        <v>3015.2687995799974</v>
      </c>
      <c r="Q256" s="23">
        <v>2342.2777190360007</v>
      </c>
      <c r="R256" s="21">
        <v>57267.769200000017</v>
      </c>
      <c r="S256" s="22">
        <v>11209.020465516001</v>
      </c>
      <c r="T256" s="23">
        <v>9497.4902813879962</v>
      </c>
      <c r="U256" s="21">
        <v>25716.324000000001</v>
      </c>
      <c r="V256" s="22">
        <v>5033.4560965199944</v>
      </c>
      <c r="W256" s="23">
        <v>4286.921006839998</v>
      </c>
      <c r="X256" s="21">
        <v>18244.840800000002</v>
      </c>
      <c r="Y256" s="22">
        <v>3571.0626897839984</v>
      </c>
      <c r="Z256" s="23">
        <v>2998.4594935720011</v>
      </c>
      <c r="AA256" s="21">
        <v>24845.395599999971</v>
      </c>
      <c r="AB256" s="22">
        <v>4862.9892807880005</v>
      </c>
      <c r="AC256" s="23">
        <v>4049.2051028079986</v>
      </c>
      <c r="AD256" s="21">
        <v>5910.9479999999958</v>
      </c>
      <c r="AE256" s="22">
        <v>1156.9498520400007</v>
      </c>
      <c r="AF256" s="23">
        <v>895.48187562800013</v>
      </c>
      <c r="AG256" s="21">
        <v>3814.4943999999996</v>
      </c>
      <c r="AH256" s="22">
        <v>746.61098891200027</v>
      </c>
      <c r="AI256" s="23">
        <v>602.36291768399974</v>
      </c>
      <c r="AJ256" s="21">
        <v>12551.658800000003</v>
      </c>
      <c r="AK256" s="22">
        <v>2456.7361769240019</v>
      </c>
      <c r="AL256" s="23">
        <v>2038.2301165679996</v>
      </c>
      <c r="AM256" s="21">
        <v>3524.6080000000011</v>
      </c>
      <c r="AN256" s="22">
        <v>689.87152383999978</v>
      </c>
      <c r="AO256" s="23">
        <v>560.2310605519998</v>
      </c>
      <c r="AP256" s="21">
        <v>8766.6328000000049</v>
      </c>
      <c r="AQ256" s="22">
        <v>1715.8930379439989</v>
      </c>
      <c r="AR256" s="23">
        <v>1383.1565466800005</v>
      </c>
      <c r="AS256" s="21">
        <v>36539.395200000006</v>
      </c>
      <c r="AT256" s="22">
        <v>7151.8558224959988</v>
      </c>
      <c r="AU256" s="23">
        <v>5721.646144632</v>
      </c>
      <c r="AV256" s="21">
        <v>43188.887200000019</v>
      </c>
      <c r="AW256" s="22">
        <v>8453.360891655997</v>
      </c>
      <c r="AX256" s="23">
        <v>7018.9256821759973</v>
      </c>
    </row>
    <row r="257" spans="1:50" x14ac:dyDescent="0.25">
      <c r="A257" s="7">
        <v>250</v>
      </c>
      <c r="B257" s="63" t="s">
        <v>210</v>
      </c>
      <c r="C257" s="163">
        <v>369</v>
      </c>
      <c r="D257" s="91">
        <v>7.4999999999999997E-2</v>
      </c>
      <c r="E257" s="91" t="s">
        <v>368</v>
      </c>
      <c r="F257" s="74">
        <v>37617</v>
      </c>
      <c r="G257" s="74">
        <v>40026</v>
      </c>
      <c r="H257" s="94" t="s">
        <v>492</v>
      </c>
      <c r="I257" s="70">
        <f t="shared" si="85"/>
        <v>126677.04640000022</v>
      </c>
      <c r="J257" s="18">
        <f t="shared" si="86"/>
        <v>24975.646468223964</v>
      </c>
      <c r="K257" s="19">
        <f t="shared" si="84"/>
        <v>0.19715999999999936</v>
      </c>
      <c r="L257" s="20">
        <f t="shared" si="87"/>
        <v>20824.914712832004</v>
      </c>
      <c r="M257" s="138">
        <v>2497.58</v>
      </c>
      <c r="N257" s="130">
        <f t="shared" si="88"/>
        <v>18327.334712832002</v>
      </c>
      <c r="O257" s="21">
        <v>1893.642399999997</v>
      </c>
      <c r="P257" s="22">
        <v>373.35053558399954</v>
      </c>
      <c r="Q257" s="23">
        <v>309.96255840000003</v>
      </c>
      <c r="R257" s="21">
        <v>20920.424800000041</v>
      </c>
      <c r="S257" s="22">
        <v>4124.6709535680502</v>
      </c>
      <c r="T257" s="23">
        <v>3521.8806226479996</v>
      </c>
      <c r="U257" s="21">
        <v>19981.347200000022</v>
      </c>
      <c r="V257" s="22">
        <v>3939.522413951996</v>
      </c>
      <c r="W257" s="23">
        <v>3340.8125444159991</v>
      </c>
      <c r="X257" s="21">
        <v>16214.412000000069</v>
      </c>
      <c r="Y257" s="22">
        <v>3196.8334699199781</v>
      </c>
      <c r="Z257" s="23">
        <v>2698.0904593520004</v>
      </c>
      <c r="AA257" s="21">
        <v>19352.044799999992</v>
      </c>
      <c r="AB257" s="22">
        <v>3815.4491527679884</v>
      </c>
      <c r="AC257" s="23">
        <v>3191.081983840003</v>
      </c>
      <c r="AD257" s="21">
        <v>1566.5423999999932</v>
      </c>
      <c r="AE257" s="22">
        <v>308.85949958400084</v>
      </c>
      <c r="AF257" s="23">
        <v>242.30215680799969</v>
      </c>
      <c r="AG257" s="21">
        <v>1109.6976000000009</v>
      </c>
      <c r="AH257" s="22">
        <v>218.78797881599897</v>
      </c>
      <c r="AI257" s="23">
        <v>180.54013338399986</v>
      </c>
      <c r="AJ257" s="21">
        <v>6803.3576000000066</v>
      </c>
      <c r="AK257" s="22">
        <v>1341.3499844159985</v>
      </c>
      <c r="AL257" s="23">
        <v>1102.5847791680001</v>
      </c>
      <c r="AM257" s="21">
        <v>252.17359999999655</v>
      </c>
      <c r="AN257" s="22">
        <v>49.718546976000077</v>
      </c>
      <c r="AO257" s="23">
        <v>40.644966791999991</v>
      </c>
      <c r="AP257" s="21">
        <v>1228.5144000000009</v>
      </c>
      <c r="AQ257" s="22">
        <v>242.21389910399859</v>
      </c>
      <c r="AR257" s="23">
        <v>189.44835223199985</v>
      </c>
      <c r="AS257" s="21">
        <v>15233.788000000082</v>
      </c>
      <c r="AT257" s="22">
        <v>3003.4936420799713</v>
      </c>
      <c r="AU257" s="23">
        <v>2395.400438184</v>
      </c>
      <c r="AV257" s="21">
        <v>22121.10160000002</v>
      </c>
      <c r="AW257" s="22">
        <v>4361.3963914559836</v>
      </c>
      <c r="AX257" s="23">
        <v>3612.165717607998</v>
      </c>
    </row>
    <row r="258" spans="1:50" x14ac:dyDescent="0.25">
      <c r="A258" s="16">
        <v>251</v>
      </c>
      <c r="B258" s="63" t="s">
        <v>211</v>
      </c>
      <c r="C258" s="163">
        <v>339</v>
      </c>
      <c r="D258" s="91">
        <v>0.12</v>
      </c>
      <c r="E258" s="91" t="s">
        <v>368</v>
      </c>
      <c r="F258" s="74">
        <v>37148</v>
      </c>
      <c r="G258" s="74">
        <v>39448</v>
      </c>
      <c r="H258" s="94" t="s">
        <v>583</v>
      </c>
      <c r="I258" s="70">
        <f t="shared" si="85"/>
        <v>359601.55200000014</v>
      </c>
      <c r="J258" s="18">
        <f t="shared" si="86"/>
        <v>70384.811772959991</v>
      </c>
      <c r="K258" s="19">
        <f t="shared" si="84"/>
        <v>0.1957299999999999</v>
      </c>
      <c r="L258" s="20">
        <f t="shared" si="87"/>
        <v>58237.715186040019</v>
      </c>
      <c r="M258" s="138">
        <v>7038.48</v>
      </c>
      <c r="N258" s="130">
        <f>L258-M258</f>
        <v>51199.235186040023</v>
      </c>
      <c r="O258" s="21">
        <v>15257.796000000009</v>
      </c>
      <c r="P258" s="22">
        <v>2986.4084110799986</v>
      </c>
      <c r="Q258" s="23">
        <v>2279.1164657400004</v>
      </c>
      <c r="R258" s="21">
        <v>45800.496000000006</v>
      </c>
      <c r="S258" s="22">
        <v>8964.5310820799987</v>
      </c>
      <c r="T258" s="23">
        <v>7580.6421710399982</v>
      </c>
      <c r="U258" s="21">
        <v>46308.671999999962</v>
      </c>
      <c r="V258" s="22">
        <v>9063.9963705600039</v>
      </c>
      <c r="W258" s="23">
        <v>7707.1901605799903</v>
      </c>
      <c r="X258" s="21">
        <v>56182.584000000024</v>
      </c>
      <c r="Y258" s="22">
        <v>10996.617166319975</v>
      </c>
      <c r="Z258" s="23">
        <v>9289.1336359800061</v>
      </c>
      <c r="AA258" s="21">
        <v>26645.010000000035</v>
      </c>
      <c r="AB258" s="22">
        <v>5215.2278073000043</v>
      </c>
      <c r="AC258" s="23">
        <v>4408.0112757000043</v>
      </c>
      <c r="AD258" s="21">
        <v>9546.5940000000046</v>
      </c>
      <c r="AE258" s="22">
        <v>1868.5548436200006</v>
      </c>
      <c r="AF258" s="23">
        <v>1487.1323687999982</v>
      </c>
      <c r="AG258" s="21">
        <v>14314.955999999998</v>
      </c>
      <c r="AH258" s="22">
        <v>2801.8663378799997</v>
      </c>
      <c r="AI258" s="23">
        <v>2294.9173421400023</v>
      </c>
      <c r="AJ258" s="21">
        <v>23137.475999999991</v>
      </c>
      <c r="AK258" s="22">
        <v>4528.6981774799979</v>
      </c>
      <c r="AL258" s="23">
        <v>3731.2511908199999</v>
      </c>
      <c r="AM258" s="21">
        <v>9882.8819999999942</v>
      </c>
      <c r="AN258" s="22">
        <v>1934.37649386</v>
      </c>
      <c r="AO258" s="23">
        <v>1600.6343065200006</v>
      </c>
      <c r="AP258" s="21">
        <v>20664.18</v>
      </c>
      <c r="AQ258" s="22">
        <v>4044.5999514000027</v>
      </c>
      <c r="AR258" s="23">
        <v>3249.7675872000036</v>
      </c>
      <c r="AS258" s="21">
        <v>42422.789999999994</v>
      </c>
      <c r="AT258" s="22">
        <v>8303.4126867000105</v>
      </c>
      <c r="AU258" s="23">
        <v>6623.5352710800071</v>
      </c>
      <c r="AV258" s="21">
        <v>49438.116000000082</v>
      </c>
      <c r="AW258" s="22">
        <v>9676.5224446800021</v>
      </c>
      <c r="AX258" s="23">
        <v>7986.3834104400075</v>
      </c>
    </row>
    <row r="259" spans="1:50" x14ac:dyDescent="0.25">
      <c r="A259" s="7"/>
      <c r="B259" s="63"/>
      <c r="C259" s="63"/>
      <c r="D259" s="91">
        <f>SUM(D113:D258)-D115</f>
        <v>28.394199999999994</v>
      </c>
      <c r="E259" s="91"/>
      <c r="F259" s="74"/>
      <c r="G259" s="74"/>
      <c r="H259" s="109" t="s">
        <v>676</v>
      </c>
      <c r="I259" s="104">
        <f>SUM(I113:I258)</f>
        <v>77823719.867104188</v>
      </c>
      <c r="J259" s="104">
        <f>SUM(J113:J258)</f>
        <v>13962101.727788024</v>
      </c>
      <c r="K259" s="104"/>
      <c r="L259" s="104">
        <f t="shared" ref="L259:AX259" si="89">SUM(L113:L258)</f>
        <v>11331001.245521016</v>
      </c>
      <c r="M259" s="139">
        <f t="shared" si="89"/>
        <v>1397011.6600000001</v>
      </c>
      <c r="N259" s="104">
        <f t="shared" si="89"/>
        <v>9933989.5855210163</v>
      </c>
      <c r="O259" s="104">
        <f t="shared" si="89"/>
        <v>3495822.2375539914</v>
      </c>
      <c r="P259" s="104">
        <f t="shared" si="89"/>
        <v>632065.34924891917</v>
      </c>
      <c r="Q259" s="104">
        <f t="shared" si="89"/>
        <v>475804.84074897342</v>
      </c>
      <c r="R259" s="104">
        <f t="shared" si="89"/>
        <v>10933492.607978052</v>
      </c>
      <c r="S259" s="104">
        <f t="shared" si="89"/>
        <v>1977690.0388342256</v>
      </c>
      <c r="T259" s="104">
        <f t="shared" si="89"/>
        <v>1651528.7161637589</v>
      </c>
      <c r="U259" s="104">
        <f t="shared" si="89"/>
        <v>10187440.247636681</v>
      </c>
      <c r="V259" s="104">
        <f t="shared" si="89"/>
        <v>1828503.2281696994</v>
      </c>
      <c r="W259" s="104">
        <f t="shared" si="89"/>
        <v>1524040.4747126547</v>
      </c>
      <c r="X259" s="104">
        <f t="shared" si="89"/>
        <v>10505316.016856588</v>
      </c>
      <c r="Y259" s="104">
        <f t="shared" si="89"/>
        <v>1882492.5062659713</v>
      </c>
      <c r="Z259" s="104">
        <f t="shared" si="89"/>
        <v>1559243.7103045341</v>
      </c>
      <c r="AA259" s="104">
        <f t="shared" si="89"/>
        <v>5950828.1100610662</v>
      </c>
      <c r="AB259" s="104">
        <f t="shared" si="89"/>
        <v>1064859.6994926101</v>
      </c>
      <c r="AC259" s="104">
        <f t="shared" si="89"/>
        <v>879458.14945507608</v>
      </c>
      <c r="AD259" s="104">
        <f t="shared" si="89"/>
        <v>1983042.6412563315</v>
      </c>
      <c r="AE259" s="104">
        <f t="shared" si="89"/>
        <v>352448.28166075493</v>
      </c>
      <c r="AF259" s="104">
        <f t="shared" si="89"/>
        <v>269317.46914870146</v>
      </c>
      <c r="AG259" s="104">
        <f t="shared" si="89"/>
        <v>3078186.4632536517</v>
      </c>
      <c r="AH259" s="104">
        <f t="shared" si="89"/>
        <v>546322.77860891854</v>
      </c>
      <c r="AI259" s="104">
        <f t="shared" si="89"/>
        <v>431697.57041315746</v>
      </c>
      <c r="AJ259" s="104">
        <f t="shared" si="89"/>
        <v>7165725.2991179703</v>
      </c>
      <c r="AK259" s="104">
        <f t="shared" si="89"/>
        <v>1278422.3021513133</v>
      </c>
      <c r="AL259" s="104">
        <f t="shared" si="89"/>
        <v>1035930.4078652028</v>
      </c>
      <c r="AM259" s="104">
        <f t="shared" si="89"/>
        <v>2788673.6844752519</v>
      </c>
      <c r="AN259" s="104">
        <f t="shared" si="89"/>
        <v>489050.32879306766</v>
      </c>
      <c r="AO259" s="104">
        <f t="shared" si="89"/>
        <v>393881.07291948801</v>
      </c>
      <c r="AP259" s="104">
        <f t="shared" si="89"/>
        <v>3146208.5463358504</v>
      </c>
      <c r="AQ259" s="104">
        <f t="shared" si="89"/>
        <v>564948.11923844926</v>
      </c>
      <c r="AR259" s="104">
        <f t="shared" si="89"/>
        <v>443141.65750961297</v>
      </c>
      <c r="AS259" s="104">
        <f t="shared" si="89"/>
        <v>8538175.2975179404</v>
      </c>
      <c r="AT259" s="104">
        <f t="shared" si="89"/>
        <v>1535686.259064361</v>
      </c>
      <c r="AU259" s="104">
        <f t="shared" si="89"/>
        <v>1197331.0592923677</v>
      </c>
      <c r="AV259" s="104">
        <f t="shared" si="89"/>
        <v>10050808.715060808</v>
      </c>
      <c r="AW259" s="104">
        <f t="shared" si="89"/>
        <v>1809612.8362597295</v>
      </c>
      <c r="AX259" s="104">
        <f t="shared" si="89"/>
        <v>1469626.1169874871</v>
      </c>
    </row>
    <row r="260" spans="1:50" x14ac:dyDescent="0.25">
      <c r="A260" s="7"/>
      <c r="B260" s="63"/>
      <c r="C260" s="63"/>
      <c r="D260" s="91"/>
      <c r="E260" s="91"/>
      <c r="F260" s="74"/>
      <c r="G260" s="74"/>
      <c r="H260" s="94"/>
      <c r="I260" s="105"/>
      <c r="J260" s="106"/>
      <c r="K260" s="107"/>
      <c r="L260" s="108"/>
      <c r="M260" s="140"/>
      <c r="N260" s="131"/>
      <c r="O260" s="21"/>
      <c r="P260" s="22"/>
      <c r="Q260" s="23"/>
      <c r="R260" s="21"/>
      <c r="S260" s="22"/>
      <c r="T260" s="23"/>
      <c r="U260" s="21"/>
      <c r="V260" s="22"/>
      <c r="W260" s="23"/>
      <c r="X260" s="21"/>
      <c r="Y260" s="22"/>
      <c r="Z260" s="23"/>
      <c r="AA260" s="21"/>
      <c r="AB260" s="22"/>
      <c r="AC260" s="23"/>
      <c r="AD260" s="21"/>
      <c r="AE260" s="22"/>
      <c r="AF260" s="23"/>
      <c r="AG260" s="21"/>
      <c r="AH260" s="22"/>
      <c r="AI260" s="23"/>
      <c r="AJ260" s="21"/>
      <c r="AK260" s="22"/>
      <c r="AL260" s="23"/>
      <c r="AM260" s="21"/>
      <c r="AN260" s="22"/>
      <c r="AO260" s="23"/>
      <c r="AP260" s="21"/>
      <c r="AQ260" s="22"/>
      <c r="AR260" s="23"/>
      <c r="AS260" s="21"/>
      <c r="AT260" s="22"/>
      <c r="AU260" s="23"/>
      <c r="AV260" s="21"/>
      <c r="AW260" s="22"/>
      <c r="AX260" s="23"/>
    </row>
    <row r="261" spans="1:50" x14ac:dyDescent="0.25">
      <c r="A261" s="7">
        <v>252</v>
      </c>
      <c r="B261" s="63" t="s">
        <v>212</v>
      </c>
      <c r="C261" s="163">
        <v>51</v>
      </c>
      <c r="D261" s="91">
        <v>0.85</v>
      </c>
      <c r="E261" s="91" t="s">
        <v>368</v>
      </c>
      <c r="F261" s="74">
        <v>37565</v>
      </c>
      <c r="G261" s="74">
        <v>40513</v>
      </c>
      <c r="H261" s="94" t="s">
        <v>429</v>
      </c>
      <c r="I261" s="70">
        <f t="shared" ref="I261:I291" si="90">O261+R261+U261+X261+AA261+AD261+AG261+AJ261+AM261+AP261+AS261+AV261</f>
        <v>1304347.5699999998</v>
      </c>
      <c r="J261" s="18">
        <f t="shared" ref="J261:J291" si="91">P261+S261+V261+Y261+AB261+AE261+AH261+AK261+AN261+AQ261+AT261+AW261</f>
        <v>91095.700618100047</v>
      </c>
      <c r="K261" s="19">
        <f t="shared" si="84"/>
        <v>6.9840050852473357E-2</v>
      </c>
      <c r="L261" s="20">
        <f t="shared" ref="L261:L291" si="92">Q261+T261+W261+Z261+AC261+AF261+AI261+AL261+AO261+AR261+AU261+AX261</f>
        <v>46483.852035000018</v>
      </c>
      <c r="M261" s="138">
        <v>10141.18</v>
      </c>
      <c r="N261" s="130">
        <f>L261-M261</f>
        <v>36342.672035000018</v>
      </c>
      <c r="O261" s="21">
        <v>0</v>
      </c>
      <c r="P261" s="22">
        <v>0</v>
      </c>
      <c r="Q261" s="23">
        <v>0</v>
      </c>
      <c r="R261" s="21">
        <v>0</v>
      </c>
      <c r="S261" s="22">
        <v>0</v>
      </c>
      <c r="T261" s="23">
        <v>0</v>
      </c>
      <c r="U261" s="21">
        <v>299.94</v>
      </c>
      <c r="V261" s="22">
        <v>18.227353799999999</v>
      </c>
      <c r="W261" s="23">
        <v>8.6843517000000006</v>
      </c>
      <c r="X261" s="21">
        <v>123940.29999999993</v>
      </c>
      <c r="Y261" s="22">
        <v>8555.472713000021</v>
      </c>
      <c r="Z261" s="23">
        <v>4813.8138309000024</v>
      </c>
      <c r="AA261" s="21">
        <v>52263.310000000019</v>
      </c>
      <c r="AB261" s="22">
        <v>3384.8181771000018</v>
      </c>
      <c r="AC261" s="23">
        <v>1657.1149828000009</v>
      </c>
      <c r="AD261" s="21">
        <v>96755.76</v>
      </c>
      <c r="AE261" s="22">
        <v>6630.6940960000056</v>
      </c>
      <c r="AF261" s="23">
        <v>3240.0302434</v>
      </c>
      <c r="AG261" s="21">
        <v>78069.87000000001</v>
      </c>
      <c r="AH261" s="22">
        <v>5261.5446392999893</v>
      </c>
      <c r="AI261" s="23">
        <v>2245.7583952</v>
      </c>
      <c r="AJ261" s="21">
        <v>167122.33999999997</v>
      </c>
      <c r="AK261" s="22">
        <v>11516.329811000007</v>
      </c>
      <c r="AL261" s="23">
        <v>6112.8667700000042</v>
      </c>
      <c r="AM261" s="21">
        <v>102572.30000000002</v>
      </c>
      <c r="AN261" s="22">
        <v>7184.7200170000033</v>
      </c>
      <c r="AO261" s="23">
        <v>3893.5420204000006</v>
      </c>
      <c r="AP261" s="21">
        <v>200164.99</v>
      </c>
      <c r="AQ261" s="22">
        <v>14296.961279900032</v>
      </c>
      <c r="AR261" s="23">
        <v>6893.7476540000062</v>
      </c>
      <c r="AS261" s="21">
        <v>202743.55000000008</v>
      </c>
      <c r="AT261" s="22">
        <v>14180.321181900006</v>
      </c>
      <c r="AU261" s="23">
        <v>6539.2407282000013</v>
      </c>
      <c r="AV261" s="21">
        <v>280415.20999999996</v>
      </c>
      <c r="AW261" s="22">
        <v>20066.611349099971</v>
      </c>
      <c r="AX261" s="23">
        <v>11079.053058399997</v>
      </c>
    </row>
    <row r="262" spans="1:50" x14ac:dyDescent="0.25">
      <c r="A262" s="7">
        <v>253</v>
      </c>
      <c r="B262" s="63" t="s">
        <v>640</v>
      </c>
      <c r="C262" s="163">
        <v>31</v>
      </c>
      <c r="D262" s="91">
        <v>2</v>
      </c>
      <c r="E262" s="91"/>
      <c r="F262" s="74">
        <v>37589</v>
      </c>
      <c r="G262" s="74">
        <v>37589</v>
      </c>
      <c r="H262" s="94" t="s">
        <v>430</v>
      </c>
      <c r="I262" s="70">
        <f t="shared" si="90"/>
        <v>1983916.1500000001</v>
      </c>
      <c r="J262" s="18">
        <f t="shared" si="91"/>
        <v>220611.47588000001</v>
      </c>
      <c r="K262" s="19">
        <f t="shared" si="84"/>
        <v>0.11119999999999999</v>
      </c>
      <c r="L262" s="20">
        <f t="shared" si="92"/>
        <v>150933.42356099997</v>
      </c>
      <c r="M262" s="138">
        <v>22061.16</v>
      </c>
      <c r="N262" s="130">
        <f t="shared" ref="N262:N313" si="93">L262-M262</f>
        <v>128872.26356099997</v>
      </c>
      <c r="O262" s="21">
        <v>202213.00000000017</v>
      </c>
      <c r="P262" s="22">
        <v>22486.085600000017</v>
      </c>
      <c r="Q262" s="23">
        <v>13583.8317935</v>
      </c>
      <c r="R262" s="21">
        <v>195068.15000000008</v>
      </c>
      <c r="S262" s="22">
        <v>21691.578280000034</v>
      </c>
      <c r="T262" s="23">
        <v>15776.582675000001</v>
      </c>
      <c r="U262" s="21">
        <v>85604.249999999971</v>
      </c>
      <c r="V262" s="22">
        <v>9519.192599999993</v>
      </c>
      <c r="W262" s="23">
        <v>6968.3651500000042</v>
      </c>
      <c r="X262" s="21">
        <v>151738.14999999997</v>
      </c>
      <c r="Y262" s="22">
        <v>16873.282280000014</v>
      </c>
      <c r="Z262" s="23">
        <v>12254.034789499989</v>
      </c>
      <c r="AA262" s="21">
        <v>92741.249999999985</v>
      </c>
      <c r="AB262" s="22">
        <v>10312.826999999996</v>
      </c>
      <c r="AC262" s="23">
        <v>7304.5003095000038</v>
      </c>
      <c r="AD262" s="21">
        <v>137021.20000000001</v>
      </c>
      <c r="AE262" s="22">
        <v>15236.757439999996</v>
      </c>
      <c r="AF262" s="23">
        <v>10278.681643500004</v>
      </c>
      <c r="AG262" s="21">
        <v>115919.80000000009</v>
      </c>
      <c r="AH262" s="22">
        <v>12890.281759999994</v>
      </c>
      <c r="AI262" s="23">
        <v>8187.8505984999983</v>
      </c>
      <c r="AJ262" s="21">
        <v>146812.04999999984</v>
      </c>
      <c r="AK262" s="22">
        <v>16325.499959999986</v>
      </c>
      <c r="AL262" s="23">
        <v>11294.626534000006</v>
      </c>
      <c r="AM262" s="21">
        <v>104743.70000000006</v>
      </c>
      <c r="AN262" s="22">
        <v>11647.49944</v>
      </c>
      <c r="AO262" s="23">
        <v>8175.2443965000011</v>
      </c>
      <c r="AP262" s="21">
        <v>259420.2499999998</v>
      </c>
      <c r="AQ262" s="22">
        <v>28847.53180000003</v>
      </c>
      <c r="AR262" s="23">
        <v>19109.043762500009</v>
      </c>
      <c r="AS262" s="21">
        <v>190345.85000000006</v>
      </c>
      <c r="AT262" s="22">
        <v>21166.458519999996</v>
      </c>
      <c r="AU262" s="23">
        <v>13958.459662999991</v>
      </c>
      <c r="AV262" s="21">
        <v>302288.50000000023</v>
      </c>
      <c r="AW262" s="22">
        <v>33614.481199999987</v>
      </c>
      <c r="AX262" s="23">
        <v>24042.202245499993</v>
      </c>
    </row>
    <row r="263" spans="1:50" x14ac:dyDescent="0.25">
      <c r="A263" s="16">
        <v>254</v>
      </c>
      <c r="B263" s="63" t="s">
        <v>213</v>
      </c>
      <c r="C263" s="163">
        <v>75</v>
      </c>
      <c r="D263" s="91">
        <v>1.95</v>
      </c>
      <c r="E263" s="93"/>
      <c r="F263" s="74">
        <v>37575</v>
      </c>
      <c r="G263" s="74">
        <v>37575</v>
      </c>
      <c r="H263" s="94" t="s">
        <v>431</v>
      </c>
      <c r="I263" s="70">
        <f t="shared" si="90"/>
        <v>4312198.7199999988</v>
      </c>
      <c r="J263" s="18">
        <f t="shared" si="91"/>
        <v>479516.49766400026</v>
      </c>
      <c r="K263" s="19">
        <f t="shared" si="84"/>
        <v>0.11120000000000009</v>
      </c>
      <c r="L263" s="20">
        <f t="shared" si="92"/>
        <v>329924.69786740013</v>
      </c>
      <c r="M263" s="138">
        <v>47951.649999999994</v>
      </c>
      <c r="N263" s="130">
        <f t="shared" si="93"/>
        <v>281973.04786740011</v>
      </c>
      <c r="O263" s="21">
        <v>499578.5</v>
      </c>
      <c r="P263" s="22">
        <v>55553.129200000149</v>
      </c>
      <c r="Q263" s="23">
        <v>32953.84484000002</v>
      </c>
      <c r="R263" s="21">
        <v>423433.5</v>
      </c>
      <c r="S263" s="22">
        <v>47085.805199999995</v>
      </c>
      <c r="T263" s="23">
        <v>34424.12037000007</v>
      </c>
      <c r="U263" s="21">
        <v>202090.5</v>
      </c>
      <c r="V263" s="22">
        <v>22472.463599999988</v>
      </c>
      <c r="W263" s="23">
        <v>16536.991300000005</v>
      </c>
      <c r="X263" s="21">
        <v>331845.5</v>
      </c>
      <c r="Y263" s="22">
        <v>36901.219599999982</v>
      </c>
      <c r="Z263" s="23">
        <v>26812.597075000027</v>
      </c>
      <c r="AA263" s="21">
        <v>62.88</v>
      </c>
      <c r="AB263" s="22">
        <v>6.9922559999999994</v>
      </c>
      <c r="AC263" s="23">
        <v>3.4698155999999991</v>
      </c>
      <c r="AD263" s="21">
        <v>295110.00000000006</v>
      </c>
      <c r="AE263" s="22">
        <v>32816.232000000025</v>
      </c>
      <c r="AF263" s="23">
        <v>22497.30592079999</v>
      </c>
      <c r="AG263" s="21">
        <v>273694.79999999993</v>
      </c>
      <c r="AH263" s="22">
        <v>30434.861759999989</v>
      </c>
      <c r="AI263" s="23">
        <v>20402.308879199991</v>
      </c>
      <c r="AJ263" s="21">
        <v>449846.75999999989</v>
      </c>
      <c r="AK263" s="22">
        <v>50022.959712000018</v>
      </c>
      <c r="AL263" s="23">
        <v>35446.922938799995</v>
      </c>
      <c r="AM263" s="21">
        <v>275687.88000000006</v>
      </c>
      <c r="AN263" s="22">
        <v>30656.49225600003</v>
      </c>
      <c r="AO263" s="23">
        <v>21764.732850000015</v>
      </c>
      <c r="AP263" s="21">
        <v>414798.96000000025</v>
      </c>
      <c r="AQ263" s="22">
        <v>46125.64435200001</v>
      </c>
      <c r="AR263" s="23">
        <v>30870.695692800004</v>
      </c>
      <c r="AS263" s="21">
        <v>461846.39999999979</v>
      </c>
      <c r="AT263" s="22">
        <v>51357.31968000003</v>
      </c>
      <c r="AU263" s="23">
        <v>33890.445818399989</v>
      </c>
      <c r="AV263" s="21">
        <v>684203.03999999946</v>
      </c>
      <c r="AW263" s="22">
        <v>76083.378047999999</v>
      </c>
      <c r="AX263" s="23">
        <v>54321.262366800031</v>
      </c>
    </row>
    <row r="264" spans="1:50" x14ac:dyDescent="0.25">
      <c r="A264" s="7">
        <v>255</v>
      </c>
      <c r="B264" s="63" t="s">
        <v>214</v>
      </c>
      <c r="C264" s="163">
        <v>107</v>
      </c>
      <c r="D264" s="91">
        <v>1</v>
      </c>
      <c r="E264" s="91" t="s">
        <v>368</v>
      </c>
      <c r="F264" s="74">
        <v>40557</v>
      </c>
      <c r="G264" s="74">
        <v>40557</v>
      </c>
      <c r="H264" s="94" t="s">
        <v>432</v>
      </c>
      <c r="I264" s="70">
        <f t="shared" si="90"/>
        <v>1904932</v>
      </c>
      <c r="J264" s="18">
        <f t="shared" si="91"/>
        <v>219457.40327999991</v>
      </c>
      <c r="K264" s="19">
        <f t="shared" si="84"/>
        <v>0.11520484892899059</v>
      </c>
      <c r="L264" s="20">
        <f t="shared" si="92"/>
        <v>151796.29514999996</v>
      </c>
      <c r="M264" s="138">
        <v>25489.089999999997</v>
      </c>
      <c r="N264" s="130">
        <f t="shared" si="93"/>
        <v>126307.20514999997</v>
      </c>
      <c r="O264" s="21">
        <v>146685</v>
      </c>
      <c r="P264" s="22">
        <v>17008.988519999995</v>
      </c>
      <c r="Q264" s="23">
        <v>10230.858659999994</v>
      </c>
      <c r="R264" s="21">
        <v>155108</v>
      </c>
      <c r="S264" s="22">
        <v>17988.897840000005</v>
      </c>
      <c r="T264" s="23">
        <v>13374.72694</v>
      </c>
      <c r="U264" s="21">
        <v>87309</v>
      </c>
      <c r="V264" s="22">
        <v>9773.1148799999792</v>
      </c>
      <c r="W264" s="23">
        <v>7110.0827099999942</v>
      </c>
      <c r="X264" s="21">
        <v>185835</v>
      </c>
      <c r="Y264" s="22">
        <v>21372.561359999978</v>
      </c>
      <c r="Z264" s="23">
        <v>15677.202240000011</v>
      </c>
      <c r="AA264" s="21">
        <v>81826</v>
      </c>
      <c r="AB264" s="22">
        <v>9052.507679999977</v>
      </c>
      <c r="AC264" s="23">
        <v>6198.4330200000022</v>
      </c>
      <c r="AD264" s="21">
        <v>153696</v>
      </c>
      <c r="AE264" s="22">
        <v>17559.546599999987</v>
      </c>
      <c r="AF264" s="23">
        <v>11867.361749999982</v>
      </c>
      <c r="AG264" s="21">
        <v>106793</v>
      </c>
      <c r="AH264" s="22">
        <v>12090.958319999987</v>
      </c>
      <c r="AI264" s="23">
        <v>7769.6895599999943</v>
      </c>
      <c r="AJ264" s="21">
        <v>156067</v>
      </c>
      <c r="AK264" s="22">
        <v>17786.540399999987</v>
      </c>
      <c r="AL264" s="23">
        <v>12420.29963999999</v>
      </c>
      <c r="AM264" s="21">
        <v>81703</v>
      </c>
      <c r="AN264" s="22">
        <v>9393.5174399999923</v>
      </c>
      <c r="AO264" s="23">
        <v>6665.4215600000052</v>
      </c>
      <c r="AP264" s="21">
        <v>280003</v>
      </c>
      <c r="AQ264" s="22">
        <v>33030.902159999983</v>
      </c>
      <c r="AR264" s="23">
        <v>22410.103779999983</v>
      </c>
      <c r="AS264" s="21">
        <v>200972</v>
      </c>
      <c r="AT264" s="22">
        <v>23343.799319999991</v>
      </c>
      <c r="AU264" s="23">
        <v>15787.328210000001</v>
      </c>
      <c r="AV264" s="21">
        <v>268935</v>
      </c>
      <c r="AW264" s="22">
        <v>31056.068760000053</v>
      </c>
      <c r="AX264" s="23">
        <v>22284.787079999995</v>
      </c>
    </row>
    <row r="265" spans="1:50" x14ac:dyDescent="0.25">
      <c r="A265" s="7">
        <v>256</v>
      </c>
      <c r="B265" s="63" t="s">
        <v>215</v>
      </c>
      <c r="C265" s="163">
        <v>114</v>
      </c>
      <c r="D265" s="91">
        <v>0.25</v>
      </c>
      <c r="E265" s="91" t="s">
        <v>368</v>
      </c>
      <c r="F265" s="74">
        <v>40143</v>
      </c>
      <c r="G265" s="74">
        <v>40143</v>
      </c>
      <c r="H265" s="94" t="s">
        <v>433</v>
      </c>
      <c r="I265" s="70">
        <f t="shared" si="90"/>
        <v>296954.59999999986</v>
      </c>
      <c r="J265" s="18">
        <f t="shared" si="91"/>
        <v>32243.330467999996</v>
      </c>
      <c r="K265" s="19">
        <f t="shared" si="84"/>
        <v>0.10858000000000004</v>
      </c>
      <c r="L265" s="20">
        <f t="shared" si="92"/>
        <v>21909.672658</v>
      </c>
      <c r="M265" s="138">
        <v>3224.3399999999997</v>
      </c>
      <c r="N265" s="130">
        <f t="shared" si="93"/>
        <v>18685.332657999999</v>
      </c>
      <c r="O265" s="21">
        <v>21952.799999999981</v>
      </c>
      <c r="P265" s="22">
        <v>2383.6350240000006</v>
      </c>
      <c r="Q265" s="23">
        <v>1409.2722400000005</v>
      </c>
      <c r="R265" s="21">
        <v>33203.599999999991</v>
      </c>
      <c r="S265" s="22">
        <v>3605.2468879999983</v>
      </c>
      <c r="T265" s="23">
        <v>2655.8339809999998</v>
      </c>
      <c r="U265" s="21">
        <v>14332.399999999994</v>
      </c>
      <c r="V265" s="22">
        <v>1556.2119920000002</v>
      </c>
      <c r="W265" s="23">
        <v>1126.7461379999995</v>
      </c>
      <c r="X265" s="21">
        <v>24583.699999999979</v>
      </c>
      <c r="Y265" s="22">
        <v>2669.2981459999974</v>
      </c>
      <c r="Z265" s="23">
        <v>1899.4387430000002</v>
      </c>
      <c r="AA265" s="21">
        <v>9325.6999999999935</v>
      </c>
      <c r="AB265" s="22">
        <v>1012.5845059999997</v>
      </c>
      <c r="AC265" s="23">
        <v>690.08237899999938</v>
      </c>
      <c r="AD265" s="21">
        <v>18934.699999999997</v>
      </c>
      <c r="AE265" s="22">
        <v>2055.9297259999998</v>
      </c>
      <c r="AF265" s="23">
        <v>1358.7386989999995</v>
      </c>
      <c r="AG265" s="21">
        <v>26465.999999999985</v>
      </c>
      <c r="AH265" s="22">
        <v>2873.6782799999974</v>
      </c>
      <c r="AI265" s="23">
        <v>1856.6758139999986</v>
      </c>
      <c r="AJ265" s="21">
        <v>30279.600000000006</v>
      </c>
      <c r="AK265" s="22">
        <v>3287.7589680000015</v>
      </c>
      <c r="AL265" s="23">
        <v>2259.2494970000012</v>
      </c>
      <c r="AM265" s="21">
        <v>15806.299999999992</v>
      </c>
      <c r="AN265" s="22">
        <v>1716.2480540000006</v>
      </c>
      <c r="AO265" s="23">
        <v>1204.7513820000001</v>
      </c>
      <c r="AP265" s="21">
        <v>23639.000000000004</v>
      </c>
      <c r="AQ265" s="22">
        <v>2566.7226200000018</v>
      </c>
      <c r="AR265" s="23">
        <v>1671.4432150000009</v>
      </c>
      <c r="AS265" s="21">
        <v>32459.399999999998</v>
      </c>
      <c r="AT265" s="22">
        <v>3524.4416520000032</v>
      </c>
      <c r="AU265" s="23">
        <v>2298.279229000002</v>
      </c>
      <c r="AV265" s="21">
        <v>45971.39999999998</v>
      </c>
      <c r="AW265" s="22">
        <v>4991.5746119999994</v>
      </c>
      <c r="AX265" s="23">
        <v>3479.161341</v>
      </c>
    </row>
    <row r="266" spans="1:50" x14ac:dyDescent="0.25">
      <c r="A266" s="16">
        <v>257</v>
      </c>
      <c r="B266" s="63" t="s">
        <v>216</v>
      </c>
      <c r="C266" s="163">
        <v>115</v>
      </c>
      <c r="D266" s="91">
        <v>0.25</v>
      </c>
      <c r="E266" s="91" t="s">
        <v>368</v>
      </c>
      <c r="F266" s="74">
        <v>40745</v>
      </c>
      <c r="G266" s="74">
        <v>40745</v>
      </c>
      <c r="H266" s="94" t="s">
        <v>434</v>
      </c>
      <c r="I266" s="70">
        <f t="shared" si="90"/>
        <v>389293.56397299992</v>
      </c>
      <c r="J266" s="18">
        <f t="shared" si="91"/>
        <v>42269.495176188328</v>
      </c>
      <c r="K266" s="19">
        <f t="shared" si="84"/>
        <v>0.10858</v>
      </c>
      <c r="L266" s="20">
        <f t="shared" si="92"/>
        <v>28899.782441291019</v>
      </c>
      <c r="M266" s="138">
        <v>4226.97</v>
      </c>
      <c r="N266" s="130">
        <f t="shared" si="93"/>
        <v>24672.812441291018</v>
      </c>
      <c r="O266" s="21">
        <v>32563.848709999977</v>
      </c>
      <c r="P266" s="22">
        <v>3535.7826929317998</v>
      </c>
      <c r="Q266" s="23">
        <v>2115.72936756634</v>
      </c>
      <c r="R266" s="21">
        <v>32473.500516999997</v>
      </c>
      <c r="S266" s="22">
        <v>3525.9726861358567</v>
      </c>
      <c r="T266" s="23">
        <v>2588.6929491055212</v>
      </c>
      <c r="U266" s="21">
        <v>17992.040152000001</v>
      </c>
      <c r="V266" s="22">
        <v>1953.5757197041587</v>
      </c>
      <c r="W266" s="23">
        <v>1430.995685013889</v>
      </c>
      <c r="X266" s="21">
        <v>36606.567853999957</v>
      </c>
      <c r="Y266" s="22">
        <v>3974.7411375873176</v>
      </c>
      <c r="Z266" s="23">
        <v>2863.0033502877709</v>
      </c>
      <c r="AA266" s="21">
        <v>17950.690978999995</v>
      </c>
      <c r="AB266" s="22">
        <v>1949.08602649982</v>
      </c>
      <c r="AC266" s="23">
        <v>1349.3029119020291</v>
      </c>
      <c r="AD266" s="21">
        <v>26728.265423999997</v>
      </c>
      <c r="AE266" s="22">
        <v>2902.1550597379219</v>
      </c>
      <c r="AF266" s="23">
        <v>1920.7438388549106</v>
      </c>
      <c r="AG266" s="21">
        <v>29550.30898199997</v>
      </c>
      <c r="AH266" s="22">
        <v>3208.5725492655588</v>
      </c>
      <c r="AI266" s="23">
        <v>2100.5940992777605</v>
      </c>
      <c r="AJ266" s="21">
        <v>46297.224036999956</v>
      </c>
      <c r="AK266" s="22">
        <v>5026.9525859374644</v>
      </c>
      <c r="AL266" s="23">
        <v>3494.1693762147793</v>
      </c>
      <c r="AM266" s="21">
        <v>24306.013870000002</v>
      </c>
      <c r="AN266" s="22">
        <v>2639.1469860045981</v>
      </c>
      <c r="AO266" s="23">
        <v>1847.2737202866715</v>
      </c>
      <c r="AP266" s="21">
        <v>23277.38444300001</v>
      </c>
      <c r="AQ266" s="22">
        <v>2527.4584028209401</v>
      </c>
      <c r="AR266" s="23">
        <v>1689.0507343096806</v>
      </c>
      <c r="AS266" s="21">
        <v>41321.673549999992</v>
      </c>
      <c r="AT266" s="22">
        <v>4486.7073140589991</v>
      </c>
      <c r="AU266" s="23">
        <v>2909.5897785405664</v>
      </c>
      <c r="AV266" s="21">
        <v>60226.045454999999</v>
      </c>
      <c r="AW266" s="22">
        <v>6539.3440155038979</v>
      </c>
      <c r="AX266" s="23">
        <v>4590.6366299311039</v>
      </c>
    </row>
    <row r="267" spans="1:50" x14ac:dyDescent="0.25">
      <c r="A267" s="7">
        <v>258</v>
      </c>
      <c r="B267" s="63" t="s">
        <v>217</v>
      </c>
      <c r="C267" s="163">
        <v>116</v>
      </c>
      <c r="D267" s="91">
        <v>0.25</v>
      </c>
      <c r="E267" s="91" t="s">
        <v>368</v>
      </c>
      <c r="F267" s="74">
        <v>40745</v>
      </c>
      <c r="G267" s="74">
        <v>40745</v>
      </c>
      <c r="H267" s="94" t="s">
        <v>434</v>
      </c>
      <c r="I267" s="70">
        <f t="shared" si="90"/>
        <v>206204.00000000003</v>
      </c>
      <c r="J267" s="18">
        <f t="shared" si="91"/>
        <v>22389.630320000004</v>
      </c>
      <c r="K267" s="19">
        <f t="shared" si="84"/>
        <v>0.10858000000000001</v>
      </c>
      <c r="L267" s="20">
        <f t="shared" si="92"/>
        <v>15250.127408000002</v>
      </c>
      <c r="M267" s="138">
        <v>2238.98</v>
      </c>
      <c r="N267" s="130">
        <f t="shared" si="93"/>
        <v>13011.147408000003</v>
      </c>
      <c r="O267" s="21">
        <v>9234.4000000000015</v>
      </c>
      <c r="P267" s="22">
        <v>1002.6711520000001</v>
      </c>
      <c r="Q267" s="23">
        <v>517.12515199999984</v>
      </c>
      <c r="R267" s="21">
        <v>30135.600000000002</v>
      </c>
      <c r="S267" s="22">
        <v>3272.1234479999989</v>
      </c>
      <c r="T267" s="23">
        <v>2444.4635600000001</v>
      </c>
      <c r="U267" s="21">
        <v>16744</v>
      </c>
      <c r="V267" s="22">
        <v>1818.0635200000006</v>
      </c>
      <c r="W267" s="23">
        <v>1331.4635159999996</v>
      </c>
      <c r="X267" s="21">
        <v>26646.400000000005</v>
      </c>
      <c r="Y267" s="22">
        <v>2893.2661119999998</v>
      </c>
      <c r="Z267" s="23">
        <v>2071.9256119999977</v>
      </c>
      <c r="AA267" s="21">
        <v>14998.400000000005</v>
      </c>
      <c r="AB267" s="22">
        <v>1628.5262720000005</v>
      </c>
      <c r="AC267" s="23">
        <v>1138.2542240000007</v>
      </c>
      <c r="AD267" s="21">
        <v>6925.6000000000013</v>
      </c>
      <c r="AE267" s="22">
        <v>751.98164799999961</v>
      </c>
      <c r="AF267" s="23">
        <v>492.37033199999996</v>
      </c>
      <c r="AG267" s="21">
        <v>21632.000000000007</v>
      </c>
      <c r="AH267" s="22">
        <v>2348.802560000001</v>
      </c>
      <c r="AI267" s="23">
        <v>1597.2319440000026</v>
      </c>
      <c r="AJ267" s="21">
        <v>15068.000000000011</v>
      </c>
      <c r="AK267" s="22">
        <v>1636.0834400000001</v>
      </c>
      <c r="AL267" s="23">
        <v>1085.0326200000006</v>
      </c>
      <c r="AM267" s="21">
        <v>10607.6</v>
      </c>
      <c r="AN267" s="22">
        <v>1151.7732080000003</v>
      </c>
      <c r="AO267" s="23">
        <v>814.2304160000001</v>
      </c>
      <c r="AP267" s="21">
        <v>22030.39999999998</v>
      </c>
      <c r="AQ267" s="22">
        <v>2392.0608320000015</v>
      </c>
      <c r="AR267" s="23">
        <v>1553.375704</v>
      </c>
      <c r="AS267" s="21">
        <v>19597.200000000004</v>
      </c>
      <c r="AT267" s="22">
        <v>2127.8639759999983</v>
      </c>
      <c r="AU267" s="23">
        <v>1345.9780200000007</v>
      </c>
      <c r="AV267" s="21">
        <v>12584.400000000001</v>
      </c>
      <c r="AW267" s="22">
        <v>1366.4141520000003</v>
      </c>
      <c r="AX267" s="23">
        <v>858.67630799999972</v>
      </c>
    </row>
    <row r="268" spans="1:50" x14ac:dyDescent="0.25">
      <c r="A268" s="7">
        <v>259</v>
      </c>
      <c r="B268" s="63" t="s">
        <v>641</v>
      </c>
      <c r="C268" s="163">
        <v>39</v>
      </c>
      <c r="D268" s="91">
        <v>1</v>
      </c>
      <c r="E268" s="91"/>
      <c r="F268" s="74">
        <v>36556</v>
      </c>
      <c r="G268" s="74">
        <v>36556</v>
      </c>
      <c r="H268" s="94" t="s">
        <v>435</v>
      </c>
      <c r="I268" s="70">
        <f t="shared" si="90"/>
        <v>1912853.9750000001</v>
      </c>
      <c r="J268" s="18">
        <f t="shared" si="91"/>
        <v>145300.38794100005</v>
      </c>
      <c r="K268" s="19">
        <f t="shared" si="84"/>
        <v>7.5960000000000027E-2</v>
      </c>
      <c r="L268" s="20">
        <f t="shared" si="92"/>
        <v>78751.880015999981</v>
      </c>
      <c r="M268" s="138">
        <v>14530.039999999999</v>
      </c>
      <c r="N268" s="130">
        <f t="shared" si="93"/>
        <v>64221.84001599998</v>
      </c>
      <c r="O268" s="21">
        <v>195383.92500000008</v>
      </c>
      <c r="P268" s="22">
        <v>14841.362943000015</v>
      </c>
      <c r="Q268" s="23">
        <v>5941.9272024999964</v>
      </c>
      <c r="R268" s="21">
        <v>192487.00000000009</v>
      </c>
      <c r="S268" s="22">
        <v>14621.31252000001</v>
      </c>
      <c r="T268" s="23">
        <v>8911.088696750001</v>
      </c>
      <c r="U268" s="21">
        <v>75796.624999999971</v>
      </c>
      <c r="V268" s="22">
        <v>5757.5116350000089</v>
      </c>
      <c r="W268" s="23">
        <v>3480.2056892499954</v>
      </c>
      <c r="X268" s="21">
        <v>156013.92499999993</v>
      </c>
      <c r="Y268" s="22">
        <v>11850.817742999998</v>
      </c>
      <c r="Z268" s="23">
        <v>7163.2214692500002</v>
      </c>
      <c r="AA268" s="21">
        <v>58944.224999999999</v>
      </c>
      <c r="AB268" s="22">
        <v>4477.4033309999995</v>
      </c>
      <c r="AC268" s="23">
        <v>2497.2882025000004</v>
      </c>
      <c r="AD268" s="21">
        <v>121312.80000000009</v>
      </c>
      <c r="AE268" s="22">
        <v>9214.9202879999939</v>
      </c>
      <c r="AF268" s="23">
        <v>4884.7429932500036</v>
      </c>
      <c r="AG268" s="21">
        <v>120855.25000000009</v>
      </c>
      <c r="AH268" s="22">
        <v>9180.1647899999916</v>
      </c>
      <c r="AI268" s="23">
        <v>4700.7011622499958</v>
      </c>
      <c r="AJ268" s="21">
        <v>172323.44999999998</v>
      </c>
      <c r="AK268" s="22">
        <v>13089.689262000014</v>
      </c>
      <c r="AL268" s="23">
        <v>7299.3353652499945</v>
      </c>
      <c r="AM268" s="21">
        <v>95553.875000000044</v>
      </c>
      <c r="AN268" s="22">
        <v>7258.272345000003</v>
      </c>
      <c r="AO268" s="23">
        <v>4109.3091134999986</v>
      </c>
      <c r="AP268" s="21">
        <v>189155.20000000004</v>
      </c>
      <c r="AQ268" s="22">
        <v>14368.228992000013</v>
      </c>
      <c r="AR268" s="23">
        <v>7264.531782250001</v>
      </c>
      <c r="AS268" s="21">
        <v>192403.57499999998</v>
      </c>
      <c r="AT268" s="22">
        <v>14614.975556999998</v>
      </c>
      <c r="AU268" s="23">
        <v>7392.2304469999935</v>
      </c>
      <c r="AV268" s="21">
        <v>342624.125</v>
      </c>
      <c r="AW268" s="22">
        <v>26025.728534999995</v>
      </c>
      <c r="AX268" s="23">
        <v>15107.297892249995</v>
      </c>
    </row>
    <row r="269" spans="1:50" x14ac:dyDescent="0.25">
      <c r="A269" s="16">
        <v>260</v>
      </c>
      <c r="B269" s="63" t="s">
        <v>218</v>
      </c>
      <c r="C269" s="163">
        <v>32</v>
      </c>
      <c r="D269" s="91">
        <v>0.15</v>
      </c>
      <c r="E269" s="91"/>
      <c r="F269" s="74">
        <v>35839</v>
      </c>
      <c r="G269" s="74">
        <v>35839</v>
      </c>
      <c r="H269" s="94" t="s">
        <v>436</v>
      </c>
      <c r="I269" s="70">
        <v>0</v>
      </c>
      <c r="J269" s="18">
        <v>0</v>
      </c>
      <c r="K269" s="19" t="e">
        <f t="shared" si="84"/>
        <v>#DIV/0!</v>
      </c>
      <c r="L269" s="20">
        <f t="shared" si="92"/>
        <v>1.4989769999999996E-3</v>
      </c>
      <c r="M269" s="138">
        <v>0</v>
      </c>
      <c r="N269" s="130">
        <f t="shared" si="93"/>
        <v>1.4989769999999996E-3</v>
      </c>
      <c r="O269" s="21">
        <v>0</v>
      </c>
      <c r="P269" s="22">
        <v>0</v>
      </c>
      <c r="Q269" s="23">
        <v>0</v>
      </c>
      <c r="R269" s="21">
        <v>1.9854E-2</v>
      </c>
      <c r="S269" s="22">
        <v>2.2077647999999999E-3</v>
      </c>
      <c r="T269" s="23">
        <v>1.4989769999999996E-3</v>
      </c>
      <c r="U269" s="21">
        <v>0</v>
      </c>
      <c r="V269" s="22">
        <v>0</v>
      </c>
      <c r="W269" s="23">
        <v>0</v>
      </c>
      <c r="X269" s="21">
        <v>0</v>
      </c>
      <c r="Y269" s="22">
        <v>0</v>
      </c>
      <c r="Z269" s="23">
        <v>0</v>
      </c>
      <c r="AA269" s="21">
        <v>0</v>
      </c>
      <c r="AB269" s="22">
        <v>0</v>
      </c>
      <c r="AC269" s="23">
        <v>0</v>
      </c>
      <c r="AD269" s="21">
        <v>0</v>
      </c>
      <c r="AE269" s="22">
        <v>0</v>
      </c>
      <c r="AF269" s="23">
        <v>0</v>
      </c>
      <c r="AG269" s="21">
        <v>9.9269999999999997E-2</v>
      </c>
      <c r="AH269" s="22">
        <v>0</v>
      </c>
      <c r="AI269" s="23">
        <v>0</v>
      </c>
      <c r="AJ269" s="21">
        <v>0</v>
      </c>
      <c r="AK269" s="22">
        <v>0</v>
      </c>
      <c r="AL269" s="23">
        <v>0</v>
      </c>
      <c r="AM269" s="21">
        <v>0</v>
      </c>
      <c r="AN269" s="22">
        <v>0</v>
      </c>
      <c r="AO269" s="23">
        <v>0</v>
      </c>
      <c r="AP269" s="21">
        <v>0.27795599999999998</v>
      </c>
      <c r="AQ269" s="22">
        <v>0</v>
      </c>
      <c r="AR269" s="23">
        <v>0</v>
      </c>
      <c r="AS269" s="21">
        <v>0</v>
      </c>
      <c r="AT269" s="22">
        <v>0</v>
      </c>
      <c r="AU269" s="23">
        <v>0</v>
      </c>
      <c r="AV269" s="21">
        <v>0</v>
      </c>
      <c r="AW269" s="22">
        <v>0</v>
      </c>
      <c r="AX269" s="23">
        <v>0</v>
      </c>
    </row>
    <row r="270" spans="1:50" x14ac:dyDescent="0.25">
      <c r="A270" s="7">
        <v>261</v>
      </c>
      <c r="B270" s="63" t="s">
        <v>219</v>
      </c>
      <c r="C270" s="163">
        <v>179</v>
      </c>
      <c r="D270" s="91">
        <v>2</v>
      </c>
      <c r="E270" s="91" t="s">
        <v>368</v>
      </c>
      <c r="F270" s="74">
        <v>39660</v>
      </c>
      <c r="G270" s="74">
        <v>40001</v>
      </c>
      <c r="H270" s="94" t="s">
        <v>433</v>
      </c>
      <c r="I270" s="70">
        <f t="shared" si="90"/>
        <v>3864014.7638359992</v>
      </c>
      <c r="J270" s="18">
        <f t="shared" si="91"/>
        <v>408433.8070752091</v>
      </c>
      <c r="K270" s="19">
        <f t="shared" si="84"/>
        <v>0.10570192715043784</v>
      </c>
      <c r="L270" s="20">
        <f t="shared" si="92"/>
        <v>275602.98491467</v>
      </c>
      <c r="M270" s="138">
        <v>41229.49</v>
      </c>
      <c r="N270" s="130">
        <f t="shared" si="93"/>
        <v>234373.49491467001</v>
      </c>
      <c r="O270" s="21">
        <v>285951.03027799999</v>
      </c>
      <c r="P270" s="22">
        <v>29368.279824956418</v>
      </c>
      <c r="Q270" s="23">
        <v>18646.713940479141</v>
      </c>
      <c r="R270" s="21">
        <v>251055.45722599991</v>
      </c>
      <c r="S270" s="22">
        <v>26200.115412635329</v>
      </c>
      <c r="T270" s="23">
        <v>18388.907897722485</v>
      </c>
      <c r="U270" s="21">
        <v>0</v>
      </c>
      <c r="V270" s="22">
        <v>0</v>
      </c>
      <c r="W270" s="23">
        <v>0</v>
      </c>
      <c r="X270" s="21">
        <v>0</v>
      </c>
      <c r="Y270" s="22">
        <v>0</v>
      </c>
      <c r="Z270" s="23">
        <v>0</v>
      </c>
      <c r="AA270" s="21">
        <v>131559.01825599995</v>
      </c>
      <c r="AB270" s="22">
        <v>12976.052120650567</v>
      </c>
      <c r="AC270" s="23">
        <v>8662.5680245999429</v>
      </c>
      <c r="AD270" s="21">
        <v>328187.11618399969</v>
      </c>
      <c r="AE270" s="22">
        <v>34108.803611475996</v>
      </c>
      <c r="AF270" s="23">
        <v>22884.616147635763</v>
      </c>
      <c r="AG270" s="21">
        <v>282695.93668799981</v>
      </c>
      <c r="AH270" s="22">
        <v>29359.949719786498</v>
      </c>
      <c r="AI270" s="23">
        <v>18764.846276037515</v>
      </c>
      <c r="AJ270" s="21">
        <v>497936.19162600033</v>
      </c>
      <c r="AK270" s="22">
        <v>52677.45262433777</v>
      </c>
      <c r="AL270" s="23">
        <v>36520.118342701251</v>
      </c>
      <c r="AM270" s="21">
        <v>281774.40790799994</v>
      </c>
      <c r="AN270" s="22">
        <v>29593.022447842141</v>
      </c>
      <c r="AO270" s="23">
        <v>20550.692750682691</v>
      </c>
      <c r="AP270" s="21">
        <v>451468.34658600017</v>
      </c>
      <c r="AQ270" s="22">
        <v>48509.161699318458</v>
      </c>
      <c r="AR270" s="23">
        <v>32210.280065701638</v>
      </c>
      <c r="AS270" s="21">
        <v>565564.9318319998</v>
      </c>
      <c r="AT270" s="22">
        <v>61159.55368812893</v>
      </c>
      <c r="AU270" s="23">
        <v>39815.319441571191</v>
      </c>
      <c r="AV270" s="21">
        <v>787822.32725199976</v>
      </c>
      <c r="AW270" s="22">
        <v>84481.415926076981</v>
      </c>
      <c r="AX270" s="23">
        <v>59158.922027538443</v>
      </c>
    </row>
    <row r="271" spans="1:50" x14ac:dyDescent="0.25">
      <c r="A271" s="7">
        <v>262</v>
      </c>
      <c r="B271" s="63" t="s">
        <v>220</v>
      </c>
      <c r="C271" s="163">
        <v>176</v>
      </c>
      <c r="D271" s="91">
        <v>0.25</v>
      </c>
      <c r="E271" s="91" t="s">
        <v>368</v>
      </c>
      <c r="F271" s="74">
        <v>40044</v>
      </c>
      <c r="G271" s="74">
        <v>40044</v>
      </c>
      <c r="H271" s="94" t="s">
        <v>433</v>
      </c>
      <c r="I271" s="70">
        <f t="shared" si="90"/>
        <v>265614.01995600003</v>
      </c>
      <c r="J271" s="18">
        <f t="shared" si="91"/>
        <v>28840.370286822432</v>
      </c>
      <c r="K271" s="19">
        <f t="shared" si="84"/>
        <v>0.1085799999999998</v>
      </c>
      <c r="L271" s="20">
        <f t="shared" si="92"/>
        <v>19569.53921166576</v>
      </c>
      <c r="M271" s="138">
        <v>2884.03</v>
      </c>
      <c r="N271" s="130">
        <f t="shared" si="93"/>
        <v>16685.509211665762</v>
      </c>
      <c r="O271" s="21">
        <v>28169.242200000004</v>
      </c>
      <c r="P271" s="22">
        <v>3058.6163180759991</v>
      </c>
      <c r="Q271" s="23">
        <v>1771.2220806165608</v>
      </c>
      <c r="R271" s="21">
        <v>31441.643531999969</v>
      </c>
      <c r="S271" s="22">
        <v>3413.93365470453</v>
      </c>
      <c r="T271" s="23">
        <v>2480.7608777419214</v>
      </c>
      <c r="U271" s="21">
        <v>10583.656344000014</v>
      </c>
      <c r="V271" s="22">
        <v>1149.1734058315219</v>
      </c>
      <c r="W271" s="23">
        <v>829.02824950355887</v>
      </c>
      <c r="X271" s="21">
        <v>19292.537699999964</v>
      </c>
      <c r="Y271" s="22">
        <v>2094.7837434659973</v>
      </c>
      <c r="Z271" s="23">
        <v>1509.178946477399</v>
      </c>
      <c r="AA271" s="21">
        <v>8473.5690120000017</v>
      </c>
      <c r="AB271" s="22">
        <v>920.06012332296268</v>
      </c>
      <c r="AC271" s="23">
        <v>626.19431212692018</v>
      </c>
      <c r="AD271" s="21">
        <v>15751.82930400001</v>
      </c>
      <c r="AE271" s="22">
        <v>1710.33362582832</v>
      </c>
      <c r="AF271" s="23">
        <v>1143.266895024482</v>
      </c>
      <c r="AG271" s="21">
        <v>16664.208299999977</v>
      </c>
      <c r="AH271" s="22">
        <v>1809.3997372139936</v>
      </c>
      <c r="AI271" s="23">
        <v>1157.0726095066791</v>
      </c>
      <c r="AJ271" s="21">
        <v>26759.767751999985</v>
      </c>
      <c r="AK271" s="22">
        <v>2905.5755825121496</v>
      </c>
      <c r="AL271" s="23">
        <v>2016.4938853478386</v>
      </c>
      <c r="AM271" s="21">
        <v>16975.63346400001</v>
      </c>
      <c r="AN271" s="22">
        <v>1843.2142815211248</v>
      </c>
      <c r="AO271" s="23">
        <v>1299.9425539075203</v>
      </c>
      <c r="AP271" s="21">
        <v>19798.481736000016</v>
      </c>
      <c r="AQ271" s="22">
        <v>2149.7191468948777</v>
      </c>
      <c r="AR271" s="23">
        <v>1421.3871181677598</v>
      </c>
      <c r="AS271" s="21">
        <v>27173.701512000047</v>
      </c>
      <c r="AT271" s="22">
        <v>2950.5205101729593</v>
      </c>
      <c r="AU271" s="23">
        <v>1925.0949895113604</v>
      </c>
      <c r="AV271" s="21">
        <v>44529.749100000037</v>
      </c>
      <c r="AW271" s="22">
        <v>4835.0401572779956</v>
      </c>
      <c r="AX271" s="23">
        <v>3389.8966937337573</v>
      </c>
    </row>
    <row r="272" spans="1:50" x14ac:dyDescent="0.25">
      <c r="A272" s="16">
        <v>263</v>
      </c>
      <c r="B272" s="63" t="s">
        <v>221</v>
      </c>
      <c r="C272" s="163">
        <v>177</v>
      </c>
      <c r="D272" s="91">
        <v>0.25</v>
      </c>
      <c r="E272" s="91" t="s">
        <v>368</v>
      </c>
      <c r="F272" s="74">
        <v>40512</v>
      </c>
      <c r="G272" s="74">
        <v>40512</v>
      </c>
      <c r="H272" s="94" t="s">
        <v>433</v>
      </c>
      <c r="I272" s="70">
        <f t="shared" si="90"/>
        <v>297787.75986750005</v>
      </c>
      <c r="J272" s="18">
        <f t="shared" si="91"/>
        <v>32333.794966413156</v>
      </c>
      <c r="K272" s="19">
        <f t="shared" si="84"/>
        <v>0.10858</v>
      </c>
      <c r="L272" s="20">
        <f t="shared" si="92"/>
        <v>22121.511524617224</v>
      </c>
      <c r="M272" s="138">
        <v>3233.39</v>
      </c>
      <c r="N272" s="130">
        <f t="shared" si="93"/>
        <v>18888.121524617225</v>
      </c>
      <c r="O272" s="21">
        <v>21158.342029999989</v>
      </c>
      <c r="P272" s="22">
        <v>2297.372777617401</v>
      </c>
      <c r="Q272" s="23">
        <v>1404.9890410352996</v>
      </c>
      <c r="R272" s="21">
        <v>33857.407044999985</v>
      </c>
      <c r="S272" s="22">
        <v>3676.2372569460999</v>
      </c>
      <c r="T272" s="23">
        <v>2720.2424295775745</v>
      </c>
      <c r="U272" s="21">
        <v>16039.247997500001</v>
      </c>
      <c r="V272" s="22">
        <v>1741.5415475685493</v>
      </c>
      <c r="W272" s="23">
        <v>1263.8370064899254</v>
      </c>
      <c r="X272" s="21">
        <v>30527.973525000016</v>
      </c>
      <c r="Y272" s="22">
        <v>3314.7273653444977</v>
      </c>
      <c r="Z272" s="23">
        <v>2368.3913730100744</v>
      </c>
      <c r="AA272" s="21">
        <v>13190.940419999984</v>
      </c>
      <c r="AB272" s="22">
        <v>1432.2723108035989</v>
      </c>
      <c r="AC272" s="23">
        <v>976.22117450059955</v>
      </c>
      <c r="AD272" s="21">
        <v>20914.354230000001</v>
      </c>
      <c r="AE272" s="22">
        <v>2270.8805822934014</v>
      </c>
      <c r="AF272" s="23">
        <v>1505.9265674066255</v>
      </c>
      <c r="AG272" s="21">
        <v>23569.071487500016</v>
      </c>
      <c r="AH272" s="22">
        <v>2559.1297821127528</v>
      </c>
      <c r="AI272" s="23">
        <v>1628.3672995639015</v>
      </c>
      <c r="AJ272" s="21">
        <v>32896.90507250002</v>
      </c>
      <c r="AK272" s="22">
        <v>3571.9459527720483</v>
      </c>
      <c r="AL272" s="23">
        <v>2485.1052895224484</v>
      </c>
      <c r="AM272" s="21">
        <v>15022.948815</v>
      </c>
      <c r="AN272" s="22">
        <v>1631.1917823326976</v>
      </c>
      <c r="AO272" s="23">
        <v>1144.8271442805749</v>
      </c>
      <c r="AP272" s="21">
        <v>10022.598844999999</v>
      </c>
      <c r="AQ272" s="22">
        <v>1088.2537825900999</v>
      </c>
      <c r="AR272" s="23">
        <v>693.98693641812508</v>
      </c>
      <c r="AS272" s="21">
        <v>31724.663687500004</v>
      </c>
      <c r="AT272" s="22">
        <v>3444.6639831887528</v>
      </c>
      <c r="AU272" s="23">
        <v>2244.1363045741514</v>
      </c>
      <c r="AV272" s="21">
        <v>48863.306712500002</v>
      </c>
      <c r="AW272" s="22">
        <v>5305.5778428432577</v>
      </c>
      <c r="AX272" s="23">
        <v>3685.4809582379235</v>
      </c>
    </row>
    <row r="273" spans="1:50" x14ac:dyDescent="0.25">
      <c r="A273" s="7">
        <v>264</v>
      </c>
      <c r="B273" s="63" t="s">
        <v>222</v>
      </c>
      <c r="C273" s="163">
        <v>178</v>
      </c>
      <c r="D273" s="91">
        <v>0.245</v>
      </c>
      <c r="E273" s="91" t="s">
        <v>368</v>
      </c>
      <c r="F273" s="74">
        <v>40926</v>
      </c>
      <c r="G273" s="74">
        <v>40926</v>
      </c>
      <c r="H273" s="94" t="s">
        <v>433</v>
      </c>
      <c r="I273" s="70">
        <f t="shared" si="90"/>
        <v>283852.63999999996</v>
      </c>
      <c r="J273" s="18">
        <f t="shared" si="91"/>
        <v>30820.719651199994</v>
      </c>
      <c r="K273" s="19">
        <f t="shared" si="84"/>
        <v>0.10858</v>
      </c>
      <c r="L273" s="20">
        <f t="shared" si="92"/>
        <v>20962.62468959999</v>
      </c>
      <c r="M273" s="138">
        <v>3082.07</v>
      </c>
      <c r="N273" s="130">
        <f t="shared" si="93"/>
        <v>17880.554689599991</v>
      </c>
      <c r="O273" s="21">
        <v>23707.320000000014</v>
      </c>
      <c r="P273" s="22">
        <v>2574.1408056000014</v>
      </c>
      <c r="Q273" s="23">
        <v>1520.2303987999992</v>
      </c>
      <c r="R273" s="21">
        <v>35138.639999999985</v>
      </c>
      <c r="S273" s="22">
        <v>3815.3535311999981</v>
      </c>
      <c r="T273" s="23">
        <v>2815.0955103999968</v>
      </c>
      <c r="U273" s="21">
        <v>13465.71999999999</v>
      </c>
      <c r="V273" s="22">
        <v>1462.1078775999999</v>
      </c>
      <c r="W273" s="23">
        <v>1066.1503171999991</v>
      </c>
      <c r="X273" s="21">
        <v>24845.519999999986</v>
      </c>
      <c r="Y273" s="22">
        <v>2697.7265615999991</v>
      </c>
      <c r="Z273" s="23">
        <v>1923.8075376000004</v>
      </c>
      <c r="AA273" s="21">
        <v>10722.919999999996</v>
      </c>
      <c r="AB273" s="22">
        <v>1164.2946535999997</v>
      </c>
      <c r="AC273" s="23">
        <v>782.43120399999952</v>
      </c>
      <c r="AD273" s="21">
        <v>14695.360000000004</v>
      </c>
      <c r="AE273" s="22">
        <v>1595.6221887999995</v>
      </c>
      <c r="AF273" s="23">
        <v>1058.1876439999999</v>
      </c>
      <c r="AG273" s="21">
        <v>20472.120000000003</v>
      </c>
      <c r="AH273" s="22">
        <v>2222.8627895999985</v>
      </c>
      <c r="AI273" s="23">
        <v>1499.1153687999979</v>
      </c>
      <c r="AJ273" s="21">
        <v>30217.720000000012</v>
      </c>
      <c r="AK273" s="22">
        <v>3281.0400375999966</v>
      </c>
      <c r="AL273" s="23">
        <v>2254.3428979999994</v>
      </c>
      <c r="AM273" s="21">
        <v>14973.16</v>
      </c>
      <c r="AN273" s="22">
        <v>1625.7857127999996</v>
      </c>
      <c r="AO273" s="23">
        <v>1129.4444415999999</v>
      </c>
      <c r="AP273" s="21">
        <v>24273.519999999997</v>
      </c>
      <c r="AQ273" s="22">
        <v>2635.6188015999992</v>
      </c>
      <c r="AR273" s="23">
        <v>1727.7007491999987</v>
      </c>
      <c r="AS273" s="21">
        <v>34054.159999999974</v>
      </c>
      <c r="AT273" s="22">
        <v>3697.6006928000033</v>
      </c>
      <c r="AU273" s="23">
        <v>2401.7891171999986</v>
      </c>
      <c r="AV273" s="21">
        <v>37286.48000000001</v>
      </c>
      <c r="AW273" s="22">
        <v>4048.5659983999999</v>
      </c>
      <c r="AX273" s="23">
        <v>2784.3295027999989</v>
      </c>
    </row>
    <row r="274" spans="1:50" x14ac:dyDescent="0.25">
      <c r="A274" s="7">
        <v>265</v>
      </c>
      <c r="B274" s="63" t="s">
        <v>223</v>
      </c>
      <c r="C274" s="163">
        <v>223</v>
      </c>
      <c r="D274" s="91">
        <v>0.22500000000000001</v>
      </c>
      <c r="E274" s="91" t="s">
        <v>368</v>
      </c>
      <c r="F274" s="74">
        <v>40373</v>
      </c>
      <c r="G274" s="74">
        <v>41352</v>
      </c>
      <c r="H274" s="94" t="s">
        <v>437</v>
      </c>
      <c r="I274" s="70">
        <f t="shared" si="90"/>
        <v>202832.97000000003</v>
      </c>
      <c r="J274" s="18">
        <f t="shared" si="91"/>
        <v>24498.928208999983</v>
      </c>
      <c r="K274" s="19">
        <f t="shared" si="84"/>
        <v>0.1207837572412413</v>
      </c>
      <c r="L274" s="20">
        <f t="shared" si="92"/>
        <v>17460.321724499998</v>
      </c>
      <c r="M274" s="138">
        <v>2824.59</v>
      </c>
      <c r="N274" s="130">
        <f t="shared" si="93"/>
        <v>14635.731724499998</v>
      </c>
      <c r="O274" s="21">
        <v>0</v>
      </c>
      <c r="P274" s="22">
        <v>0</v>
      </c>
      <c r="Q274" s="23">
        <v>0</v>
      </c>
      <c r="R274" s="21">
        <v>5973.93</v>
      </c>
      <c r="S274" s="22">
        <v>718.84258700000032</v>
      </c>
      <c r="T274" s="23">
        <v>559.81410140000014</v>
      </c>
      <c r="U274" s="21">
        <v>8141.5199999999968</v>
      </c>
      <c r="V274" s="22">
        <v>938.52507360000084</v>
      </c>
      <c r="W274" s="23">
        <v>688.61025750000022</v>
      </c>
      <c r="X274" s="21">
        <v>18708.570000000003</v>
      </c>
      <c r="Y274" s="22">
        <v>2232.6467705999989</v>
      </c>
      <c r="Z274" s="23">
        <v>1657.1226606000014</v>
      </c>
      <c r="AA274" s="21">
        <v>7551.4800000000014</v>
      </c>
      <c r="AB274" s="22">
        <v>870.48360600000001</v>
      </c>
      <c r="AC274" s="23">
        <v>588.16214370000046</v>
      </c>
      <c r="AD274" s="21">
        <v>17557.380000000008</v>
      </c>
      <c r="AE274" s="22">
        <v>2082.2757459999962</v>
      </c>
      <c r="AF274" s="23">
        <v>1427.5397542000012</v>
      </c>
      <c r="AG274" s="21">
        <v>14221.17</v>
      </c>
      <c r="AH274" s="22">
        <v>1676.229903799999</v>
      </c>
      <c r="AI274" s="23">
        <v>1088.5305088999994</v>
      </c>
      <c r="AJ274" s="21">
        <v>23876.970000000016</v>
      </c>
      <c r="AK274" s="22">
        <v>2855.3281686000005</v>
      </c>
      <c r="AL274" s="23">
        <v>2016.6145401000008</v>
      </c>
      <c r="AM274" s="21">
        <v>10935.509999999998</v>
      </c>
      <c r="AN274" s="22">
        <v>1266.6639290000005</v>
      </c>
      <c r="AO274" s="23">
        <v>890.12179489999949</v>
      </c>
      <c r="AP274" s="21">
        <v>32513.73</v>
      </c>
      <c r="AQ274" s="22">
        <v>4003.8920077999978</v>
      </c>
      <c r="AR274" s="23">
        <v>2784.9173656999997</v>
      </c>
      <c r="AS274" s="21">
        <v>20316.75</v>
      </c>
      <c r="AT274" s="22">
        <v>2464.3557445999977</v>
      </c>
      <c r="AU274" s="23">
        <v>1701.6959920999984</v>
      </c>
      <c r="AV274" s="21">
        <v>43035.959999999992</v>
      </c>
      <c r="AW274" s="22">
        <v>5389.6846719999921</v>
      </c>
      <c r="AX274" s="23">
        <v>4057.1926053999973</v>
      </c>
    </row>
    <row r="275" spans="1:50" x14ac:dyDescent="0.25">
      <c r="A275" s="16">
        <v>266</v>
      </c>
      <c r="B275" s="63" t="s">
        <v>224</v>
      </c>
      <c r="C275" s="163">
        <v>222</v>
      </c>
      <c r="D275" s="91">
        <v>0.22500000000000001</v>
      </c>
      <c r="E275" s="91" t="s">
        <v>368</v>
      </c>
      <c r="F275" s="74">
        <v>40373</v>
      </c>
      <c r="G275" s="74">
        <v>41352</v>
      </c>
      <c r="H275" s="94" t="s">
        <v>437</v>
      </c>
      <c r="I275" s="70">
        <f t="shared" si="90"/>
        <v>238420.65000000002</v>
      </c>
      <c r="J275" s="18">
        <f t="shared" si="91"/>
        <v>28396.64650819997</v>
      </c>
      <c r="K275" s="19">
        <f t="shared" si="84"/>
        <v>0.11910313350877941</v>
      </c>
      <c r="L275" s="20">
        <f t="shared" si="92"/>
        <v>19957.487283199996</v>
      </c>
      <c r="M275" s="138">
        <v>3133.83</v>
      </c>
      <c r="N275" s="130">
        <f t="shared" si="93"/>
        <v>16823.657283199995</v>
      </c>
      <c r="O275" s="21">
        <v>18388.53</v>
      </c>
      <c r="P275" s="22">
        <v>2113.4773145999961</v>
      </c>
      <c r="Q275" s="23">
        <v>1272.6509276999993</v>
      </c>
      <c r="R275" s="21">
        <v>21087.78000000001</v>
      </c>
      <c r="S275" s="22">
        <v>2424.1833387999973</v>
      </c>
      <c r="T275" s="23">
        <v>1815.6833971000012</v>
      </c>
      <c r="U275" s="21">
        <v>5140.1699999999973</v>
      </c>
      <c r="V275" s="22">
        <v>594.67940979999969</v>
      </c>
      <c r="W275" s="23">
        <v>440.62058470000022</v>
      </c>
      <c r="X275" s="21">
        <v>22868.670000000006</v>
      </c>
      <c r="Y275" s="22">
        <v>2717.0302453999934</v>
      </c>
      <c r="Z275" s="23">
        <v>2010.2560480999998</v>
      </c>
      <c r="AA275" s="21">
        <v>8406.2099999999991</v>
      </c>
      <c r="AB275" s="22">
        <v>970.15715220000027</v>
      </c>
      <c r="AC275" s="23">
        <v>659.62015889999952</v>
      </c>
      <c r="AD275" s="21">
        <v>17842.320000000003</v>
      </c>
      <c r="AE275" s="22">
        <v>2101.4889655999968</v>
      </c>
      <c r="AF275" s="23">
        <v>1444.1414705</v>
      </c>
      <c r="AG275" s="21">
        <v>13835.429999999998</v>
      </c>
      <c r="AH275" s="22">
        <v>1619.0121545999991</v>
      </c>
      <c r="AI275" s="23">
        <v>1045.259712</v>
      </c>
      <c r="AJ275" s="21">
        <v>20580.959999999995</v>
      </c>
      <c r="AK275" s="22">
        <v>2434.922270799997</v>
      </c>
      <c r="AL275" s="23">
        <v>1702.657815699999</v>
      </c>
      <c r="AM275" s="21">
        <v>10931.85</v>
      </c>
      <c r="AN275" s="22">
        <v>1266.9949637999991</v>
      </c>
      <c r="AO275" s="23">
        <v>885.13163310000027</v>
      </c>
      <c r="AP275" s="21">
        <v>32745.330000000005</v>
      </c>
      <c r="AQ275" s="22">
        <v>3949.3229849999943</v>
      </c>
      <c r="AR275" s="23">
        <v>2711.9694984000007</v>
      </c>
      <c r="AS275" s="21">
        <v>25396.109999999993</v>
      </c>
      <c r="AT275" s="22">
        <v>3074.1596029999973</v>
      </c>
      <c r="AU275" s="23">
        <v>2121.7321456999989</v>
      </c>
      <c r="AV275" s="21">
        <v>41197.289999999994</v>
      </c>
      <c r="AW275" s="22">
        <v>5131.2181045999996</v>
      </c>
      <c r="AX275" s="23">
        <v>3847.7638912999973</v>
      </c>
    </row>
    <row r="276" spans="1:50" x14ac:dyDescent="0.25">
      <c r="A276" s="7">
        <v>267</v>
      </c>
      <c r="B276" s="63" t="s">
        <v>225</v>
      </c>
      <c r="C276" s="163">
        <v>221</v>
      </c>
      <c r="D276" s="91">
        <v>0.22500000000000001</v>
      </c>
      <c r="E276" s="91" t="s">
        <v>368</v>
      </c>
      <c r="F276" s="74">
        <v>40449</v>
      </c>
      <c r="G276" s="74">
        <v>41352</v>
      </c>
      <c r="H276" s="94" t="s">
        <v>438</v>
      </c>
      <c r="I276" s="70">
        <f t="shared" si="90"/>
        <v>332104.2</v>
      </c>
      <c r="J276" s="18">
        <f t="shared" si="91"/>
        <v>40080.072841199973</v>
      </c>
      <c r="K276" s="19">
        <f t="shared" si="84"/>
        <v>0.12068523325269591</v>
      </c>
      <c r="L276" s="20">
        <f t="shared" si="92"/>
        <v>28396.640724300003</v>
      </c>
      <c r="M276" s="138">
        <v>4298.2</v>
      </c>
      <c r="N276" s="130">
        <f t="shared" si="93"/>
        <v>24098.440724300002</v>
      </c>
      <c r="O276" s="21">
        <v>33683.670000000006</v>
      </c>
      <c r="P276" s="22">
        <v>4079.9931689999999</v>
      </c>
      <c r="Q276" s="23">
        <v>2619.7865036999992</v>
      </c>
      <c r="R276" s="21">
        <v>33940.920000000027</v>
      </c>
      <c r="S276" s="22">
        <v>4117.5644164000023</v>
      </c>
      <c r="T276" s="23">
        <v>3111.4826232999994</v>
      </c>
      <c r="U276" s="21">
        <v>12739.32</v>
      </c>
      <c r="V276" s="22">
        <v>1483.3271428000003</v>
      </c>
      <c r="W276" s="23">
        <v>1094.6126442999998</v>
      </c>
      <c r="X276" s="21">
        <v>27627.389999999985</v>
      </c>
      <c r="Y276" s="22">
        <v>3307.9816749999941</v>
      </c>
      <c r="Z276" s="23">
        <v>2454.1927999000009</v>
      </c>
      <c r="AA276" s="21">
        <v>10505.819999999998</v>
      </c>
      <c r="AB276" s="22">
        <v>1228.1892703999999</v>
      </c>
      <c r="AC276" s="23">
        <v>843.07142150000004</v>
      </c>
      <c r="AD276" s="21">
        <v>22453.500000000004</v>
      </c>
      <c r="AE276" s="22">
        <v>2649.802675599994</v>
      </c>
      <c r="AF276" s="23">
        <v>1811.9678194000019</v>
      </c>
      <c r="AG276" s="21">
        <v>19206.330000000002</v>
      </c>
      <c r="AH276" s="22">
        <v>2256.5469821999977</v>
      </c>
      <c r="AI276" s="23">
        <v>1469.3376479999993</v>
      </c>
      <c r="AJ276" s="21">
        <v>29719.410000000018</v>
      </c>
      <c r="AK276" s="22">
        <v>3539.8365685999997</v>
      </c>
      <c r="AL276" s="23">
        <v>2501.2441510999997</v>
      </c>
      <c r="AM276" s="21">
        <v>18144.210000000003</v>
      </c>
      <c r="AN276" s="22">
        <v>2156.5175537999999</v>
      </c>
      <c r="AO276" s="23">
        <v>1550.3439534000006</v>
      </c>
      <c r="AP276" s="21">
        <v>39702.089999999997</v>
      </c>
      <c r="AQ276" s="22">
        <v>4828.4990373999954</v>
      </c>
      <c r="AR276" s="23">
        <v>3332.0007454000001</v>
      </c>
      <c r="AS276" s="21">
        <v>31036.319999999992</v>
      </c>
      <c r="AT276" s="22">
        <v>3784.8963967999962</v>
      </c>
      <c r="AU276" s="23">
        <v>2624.2281572000015</v>
      </c>
      <c r="AV276" s="21">
        <v>53345.219999999994</v>
      </c>
      <c r="AW276" s="22">
        <v>6646.9179532000016</v>
      </c>
      <c r="AX276" s="23">
        <v>4984.3722570999989</v>
      </c>
    </row>
    <row r="277" spans="1:50" x14ac:dyDescent="0.25">
      <c r="A277" s="7">
        <v>268</v>
      </c>
      <c r="B277" s="63" t="s">
        <v>226</v>
      </c>
      <c r="C277" s="163">
        <v>220</v>
      </c>
      <c r="D277" s="91">
        <v>0.22500000000000001</v>
      </c>
      <c r="E277" s="91" t="s">
        <v>368</v>
      </c>
      <c r="F277" s="74">
        <v>40449</v>
      </c>
      <c r="G277" s="74">
        <v>41352</v>
      </c>
      <c r="H277" s="94" t="s">
        <v>438</v>
      </c>
      <c r="I277" s="70">
        <f t="shared" si="90"/>
        <v>296028.57</v>
      </c>
      <c r="J277" s="18">
        <f t="shared" si="91"/>
        <v>36065.447375000003</v>
      </c>
      <c r="K277" s="19">
        <f t="shared" si="84"/>
        <v>0.12183096846024018</v>
      </c>
      <c r="L277" s="20">
        <f t="shared" si="92"/>
        <v>25629.780513499994</v>
      </c>
      <c r="M277" s="138">
        <v>4106.8999999999996</v>
      </c>
      <c r="N277" s="130">
        <f t="shared" si="93"/>
        <v>21522.880513499993</v>
      </c>
      <c r="O277" s="21">
        <v>33067.800000000003</v>
      </c>
      <c r="P277" s="22">
        <v>4039.2285131999993</v>
      </c>
      <c r="Q277" s="23">
        <v>2601.7826213999979</v>
      </c>
      <c r="R277" s="21">
        <v>33166.020000000004</v>
      </c>
      <c r="S277" s="22">
        <v>4054.6438263999967</v>
      </c>
      <c r="T277" s="23">
        <v>3068.113949200002</v>
      </c>
      <c r="U277" s="21">
        <v>10025.489999999998</v>
      </c>
      <c r="V277" s="22">
        <v>1160.0544642000007</v>
      </c>
      <c r="W277" s="23">
        <v>855.32473560000039</v>
      </c>
      <c r="X277" s="21">
        <v>23147.639999999992</v>
      </c>
      <c r="Y277" s="22">
        <v>2789.3764091999974</v>
      </c>
      <c r="Z277" s="23">
        <v>2072.4015075000007</v>
      </c>
      <c r="AA277" s="21">
        <v>8562.5400000000009</v>
      </c>
      <c r="AB277" s="22">
        <v>999.80964320000112</v>
      </c>
      <c r="AC277" s="23">
        <v>687.62170309999988</v>
      </c>
      <c r="AD277" s="21">
        <v>18863.73</v>
      </c>
      <c r="AE277" s="22">
        <v>2240.7609341999946</v>
      </c>
      <c r="AF277" s="23">
        <v>1540.8643766999985</v>
      </c>
      <c r="AG277" s="21">
        <v>16134.299999999997</v>
      </c>
      <c r="AH277" s="22">
        <v>1914.8906456000002</v>
      </c>
      <c r="AI277" s="23">
        <v>1251.1324618999988</v>
      </c>
      <c r="AJ277" s="21">
        <v>26020.439999999995</v>
      </c>
      <c r="AK277" s="22">
        <v>3127.535843200003</v>
      </c>
      <c r="AL277" s="23">
        <v>2216.6927152000012</v>
      </c>
      <c r="AM277" s="21">
        <v>15577.530000000004</v>
      </c>
      <c r="AN277" s="22">
        <v>1883.8145234000008</v>
      </c>
      <c r="AO277" s="23">
        <v>1365.2720087000002</v>
      </c>
      <c r="AP277" s="21">
        <v>36562.170000000006</v>
      </c>
      <c r="AQ277" s="22">
        <v>4521.7032158000047</v>
      </c>
      <c r="AR277" s="23">
        <v>3147.4698428000002</v>
      </c>
      <c r="AS277" s="21">
        <v>28164.71999999999</v>
      </c>
      <c r="AT277" s="22">
        <v>3456.3163212000013</v>
      </c>
      <c r="AU277" s="23">
        <v>2403.6093413999993</v>
      </c>
      <c r="AV277" s="21">
        <v>46736.189999999981</v>
      </c>
      <c r="AW277" s="22">
        <v>5877.3130354000095</v>
      </c>
      <c r="AX277" s="23">
        <v>4419.4952500000018</v>
      </c>
    </row>
    <row r="278" spans="1:50" x14ac:dyDescent="0.25">
      <c r="A278" s="16">
        <v>269</v>
      </c>
      <c r="B278" s="63" t="s">
        <v>642</v>
      </c>
      <c r="C278" s="163">
        <v>246</v>
      </c>
      <c r="D278" s="91">
        <v>0.25</v>
      </c>
      <c r="E278" s="91" t="s">
        <v>368</v>
      </c>
      <c r="F278" s="74">
        <v>40099</v>
      </c>
      <c r="G278" s="74">
        <v>40513</v>
      </c>
      <c r="H278" s="94" t="s">
        <v>439</v>
      </c>
      <c r="I278" s="70">
        <f t="shared" si="90"/>
        <v>173067.76300320003</v>
      </c>
      <c r="J278" s="18">
        <f t="shared" si="91"/>
        <v>18791.697706887455</v>
      </c>
      <c r="K278" s="19">
        <f t="shared" si="84"/>
        <v>0.10857999999999997</v>
      </c>
      <c r="L278" s="20">
        <f t="shared" si="92"/>
        <v>12833.848750447325</v>
      </c>
      <c r="M278" s="138">
        <v>1879.15</v>
      </c>
      <c r="N278" s="130">
        <f t="shared" si="93"/>
        <v>10954.698750447325</v>
      </c>
      <c r="O278" s="21">
        <v>14756.334492960013</v>
      </c>
      <c r="P278" s="22">
        <v>1602.2427992455964</v>
      </c>
      <c r="Q278" s="23">
        <v>969.20541638223801</v>
      </c>
      <c r="R278" s="21">
        <v>24911.42546448002</v>
      </c>
      <c r="S278" s="22">
        <v>2704.8825769332375</v>
      </c>
      <c r="T278" s="23">
        <v>1950.5733718453318</v>
      </c>
      <c r="U278" s="21">
        <v>10580.405490719984</v>
      </c>
      <c r="V278" s="22">
        <v>1148.8204281823778</v>
      </c>
      <c r="W278" s="23">
        <v>839.70033560559477</v>
      </c>
      <c r="X278" s="21">
        <v>15080.349070080005</v>
      </c>
      <c r="Y278" s="22">
        <v>1637.4243020292843</v>
      </c>
      <c r="Z278" s="23">
        <v>1174.4528497916979</v>
      </c>
      <c r="AA278" s="21">
        <v>8324.1215222400097</v>
      </c>
      <c r="AB278" s="22">
        <v>903.83311488481763</v>
      </c>
      <c r="AC278" s="23">
        <v>644.86992257938141</v>
      </c>
      <c r="AD278" s="21">
        <v>11551.178246400013</v>
      </c>
      <c r="AE278" s="22">
        <v>1254.2269339941136</v>
      </c>
      <c r="AF278" s="23">
        <v>826.23658530509363</v>
      </c>
      <c r="AG278" s="21">
        <v>9121.1122065599975</v>
      </c>
      <c r="AH278" s="22">
        <v>990.37036338828523</v>
      </c>
      <c r="AI278" s="23">
        <v>655.2024625755646</v>
      </c>
      <c r="AJ278" s="21">
        <v>8501.6652811199983</v>
      </c>
      <c r="AK278" s="22">
        <v>923.1108162240098</v>
      </c>
      <c r="AL278" s="23">
        <v>639.33747314745654</v>
      </c>
      <c r="AM278" s="21">
        <v>7168.3016572799961</v>
      </c>
      <c r="AN278" s="22">
        <v>778.3341939474625</v>
      </c>
      <c r="AO278" s="23">
        <v>531.42006293733596</v>
      </c>
      <c r="AP278" s="21">
        <v>23188.705096320009</v>
      </c>
      <c r="AQ278" s="22">
        <v>2517.8295993584243</v>
      </c>
      <c r="AR278" s="23">
        <v>1636.8310227792242</v>
      </c>
      <c r="AS278" s="21">
        <v>17511.49055088</v>
      </c>
      <c r="AT278" s="22">
        <v>1901.3976440145514</v>
      </c>
      <c r="AU278" s="23">
        <v>1250.498900808763</v>
      </c>
      <c r="AV278" s="21">
        <v>22372.673924159997</v>
      </c>
      <c r="AW278" s="22">
        <v>2429.2249346852923</v>
      </c>
      <c r="AX278" s="23">
        <v>1715.5203466896419</v>
      </c>
    </row>
    <row r="279" spans="1:50" x14ac:dyDescent="0.25">
      <c r="A279" s="7">
        <v>270</v>
      </c>
      <c r="B279" s="63" t="s">
        <v>642</v>
      </c>
      <c r="C279" s="163">
        <v>247</v>
      </c>
      <c r="D279" s="91">
        <v>0.25</v>
      </c>
      <c r="E279" s="91" t="s">
        <v>368</v>
      </c>
      <c r="F279" s="74">
        <v>40785</v>
      </c>
      <c r="G279" s="74">
        <v>40785</v>
      </c>
      <c r="H279" s="94" t="s">
        <v>440</v>
      </c>
      <c r="I279" s="70">
        <f t="shared" si="90"/>
        <v>158798.22809759996</v>
      </c>
      <c r="J279" s="18">
        <f t="shared" si="91"/>
        <v>17242.311606837407</v>
      </c>
      <c r="K279" s="19">
        <f t="shared" si="84"/>
        <v>0.10858000000000002</v>
      </c>
      <c r="L279" s="20">
        <f t="shared" si="92"/>
        <v>11837.62145048616</v>
      </c>
      <c r="M279" s="138">
        <v>1724.2499999999998</v>
      </c>
      <c r="N279" s="130">
        <f t="shared" si="93"/>
        <v>10113.37145048616</v>
      </c>
      <c r="O279" s="21">
        <v>10636.809012000002</v>
      </c>
      <c r="P279" s="22">
        <v>1154.9447225229596</v>
      </c>
      <c r="Q279" s="23">
        <v>726.05648121493005</v>
      </c>
      <c r="R279" s="21">
        <v>19844.474780160013</v>
      </c>
      <c r="S279" s="22">
        <v>2154.7130716297711</v>
      </c>
      <c r="T279" s="23">
        <v>1559.3282138330062</v>
      </c>
      <c r="U279" s="21">
        <v>10012.457816639993</v>
      </c>
      <c r="V279" s="22">
        <v>1087.1526697307704</v>
      </c>
      <c r="W279" s="23">
        <v>793.8605604525261</v>
      </c>
      <c r="X279" s="21">
        <v>14958.309490559983</v>
      </c>
      <c r="Y279" s="22">
        <v>1624.1732444850061</v>
      </c>
      <c r="Z279" s="23">
        <v>1164.5801750464834</v>
      </c>
      <c r="AA279" s="21">
        <v>9295.8672398399976</v>
      </c>
      <c r="AB279" s="22">
        <v>1009.3452649018283</v>
      </c>
      <c r="AC279" s="23">
        <v>717.7167305789626</v>
      </c>
      <c r="AD279" s="21">
        <v>12652.935706079988</v>
      </c>
      <c r="AE279" s="22">
        <v>1373.8557589661655</v>
      </c>
      <c r="AF279" s="23">
        <v>919.73598306330337</v>
      </c>
      <c r="AG279" s="21">
        <v>8545.526310240004</v>
      </c>
      <c r="AH279" s="22">
        <v>927.87324676585854</v>
      </c>
      <c r="AI279" s="23">
        <v>616.12623076642501</v>
      </c>
      <c r="AJ279" s="21">
        <v>8732.6789515199998</v>
      </c>
      <c r="AK279" s="22">
        <v>948.19428055604124</v>
      </c>
      <c r="AL279" s="23">
        <v>657.61542883321931</v>
      </c>
      <c r="AM279" s="21">
        <v>6346.068736319995</v>
      </c>
      <c r="AN279" s="22">
        <v>689.05614338962596</v>
      </c>
      <c r="AO279" s="23">
        <v>471.51514923806877</v>
      </c>
      <c r="AP279" s="21">
        <v>22363.784750879986</v>
      </c>
      <c r="AQ279" s="22">
        <v>2428.2597482505498</v>
      </c>
      <c r="AR279" s="23">
        <v>1574.5805060116336</v>
      </c>
      <c r="AS279" s="21">
        <v>15530.717358720003</v>
      </c>
      <c r="AT279" s="22">
        <v>1686.325290809817</v>
      </c>
      <c r="AU279" s="23">
        <v>1106.3709894901103</v>
      </c>
      <c r="AV279" s="21">
        <v>19878.597944640002</v>
      </c>
      <c r="AW279" s="22">
        <v>2158.4181648290123</v>
      </c>
      <c r="AX279" s="23">
        <v>1530.1350019574934</v>
      </c>
    </row>
    <row r="280" spans="1:50" x14ac:dyDescent="0.25">
      <c r="A280" s="7">
        <v>271</v>
      </c>
      <c r="B280" s="63" t="s">
        <v>643</v>
      </c>
      <c r="C280" s="163">
        <v>243</v>
      </c>
      <c r="D280" s="91">
        <v>0.8</v>
      </c>
      <c r="E280" s="91" t="s">
        <v>368</v>
      </c>
      <c r="F280" s="74">
        <v>40575</v>
      </c>
      <c r="G280" s="74">
        <v>40575</v>
      </c>
      <c r="H280" s="94" t="s">
        <v>441</v>
      </c>
      <c r="I280" s="70">
        <f t="shared" si="90"/>
        <v>2265933.1999999997</v>
      </c>
      <c r="J280" s="18">
        <f t="shared" si="91"/>
        <v>260757.22024799985</v>
      </c>
      <c r="K280" s="19">
        <f t="shared" si="84"/>
        <v>0.11507718773351301</v>
      </c>
      <c r="L280" s="20">
        <f t="shared" si="92"/>
        <v>182215.20473800003</v>
      </c>
      <c r="M280" s="138">
        <v>28423.75</v>
      </c>
      <c r="N280" s="130">
        <f t="shared" si="93"/>
        <v>153791.45473800003</v>
      </c>
      <c r="O280" s="21">
        <v>241325.40000000005</v>
      </c>
      <c r="P280" s="22">
        <v>27933.841617999991</v>
      </c>
      <c r="Q280" s="23">
        <v>16886.109368000012</v>
      </c>
      <c r="R280" s="21">
        <v>225585.40000000002</v>
      </c>
      <c r="S280" s="22">
        <v>26299.063358000018</v>
      </c>
      <c r="T280" s="23">
        <v>19641.069903999996</v>
      </c>
      <c r="U280" s="21">
        <v>108407.59999999995</v>
      </c>
      <c r="V280" s="22">
        <v>11973.112448000005</v>
      </c>
      <c r="W280" s="23">
        <v>8825.2778559999897</v>
      </c>
      <c r="X280" s="21">
        <v>164475.80000000008</v>
      </c>
      <c r="Y280" s="22">
        <v>18761.546061999979</v>
      </c>
      <c r="Z280" s="23">
        <v>13789.04500000002</v>
      </c>
      <c r="AA280" s="21">
        <v>103666.39999999991</v>
      </c>
      <c r="AB280" s="22">
        <v>11084.908799999992</v>
      </c>
      <c r="AC280" s="23">
        <v>7793.2028440000013</v>
      </c>
      <c r="AD280" s="21">
        <v>144523.6</v>
      </c>
      <c r="AE280" s="22">
        <v>16051.110667999996</v>
      </c>
      <c r="AF280" s="23">
        <v>11005.921012000001</v>
      </c>
      <c r="AG280" s="21">
        <v>129045.59999999995</v>
      </c>
      <c r="AH280" s="22">
        <v>14453.03105999999</v>
      </c>
      <c r="AI280" s="23">
        <v>9698.5660300000054</v>
      </c>
      <c r="AJ280" s="21">
        <v>205835.80000000002</v>
      </c>
      <c r="AK280" s="22">
        <v>23515.28514599994</v>
      </c>
      <c r="AL280" s="23">
        <v>16864.073750000007</v>
      </c>
      <c r="AM280" s="21">
        <v>131658.19999999998</v>
      </c>
      <c r="AN280" s="22">
        <v>15238.706506000011</v>
      </c>
      <c r="AO280" s="23">
        <v>11007.597911999996</v>
      </c>
      <c r="AP280" s="21">
        <v>231498.99999999991</v>
      </c>
      <c r="AQ280" s="22">
        <v>27399.939461999922</v>
      </c>
      <c r="AR280" s="23">
        <v>18812.382735999996</v>
      </c>
      <c r="AS280" s="21">
        <v>235886.80000000005</v>
      </c>
      <c r="AT280" s="22">
        <v>27284.985404000021</v>
      </c>
      <c r="AU280" s="23">
        <v>18313.460309999991</v>
      </c>
      <c r="AV280" s="21">
        <v>344023.60000000003</v>
      </c>
      <c r="AW280" s="22">
        <v>40761.689715999957</v>
      </c>
      <c r="AX280" s="23">
        <v>29578.49801599999</v>
      </c>
    </row>
    <row r="281" spans="1:50" x14ac:dyDescent="0.25">
      <c r="A281" s="16">
        <v>272</v>
      </c>
      <c r="B281" s="63" t="s">
        <v>227</v>
      </c>
      <c r="C281" s="163">
        <v>290</v>
      </c>
      <c r="D281" s="91">
        <v>1.8</v>
      </c>
      <c r="E281" s="93"/>
      <c r="F281" s="74">
        <v>37525</v>
      </c>
      <c r="G281" s="74">
        <v>37525</v>
      </c>
      <c r="H281" s="94" t="s">
        <v>442</v>
      </c>
      <c r="I281" s="70">
        <f t="shared" si="90"/>
        <v>3155506.0016869004</v>
      </c>
      <c r="J281" s="18">
        <f t="shared" si="91"/>
        <v>350892.26738758327</v>
      </c>
      <c r="K281" s="19">
        <f t="shared" si="84"/>
        <v>0.11119999999999998</v>
      </c>
      <c r="L281" s="20">
        <f t="shared" si="92"/>
        <v>241570.62410912203</v>
      </c>
      <c r="M281" s="138">
        <v>35089.21</v>
      </c>
      <c r="N281" s="130">
        <f t="shared" si="93"/>
        <v>206481.41410912204</v>
      </c>
      <c r="O281" s="21">
        <v>321690.00976820028</v>
      </c>
      <c r="P281" s="22">
        <v>35771.929086223878</v>
      </c>
      <c r="Q281" s="23">
        <v>21825.601656040348</v>
      </c>
      <c r="R281" s="21">
        <v>331038.00049909984</v>
      </c>
      <c r="S281" s="22">
        <v>36811.425655499894</v>
      </c>
      <c r="T281" s="23">
        <v>27021.5470382944</v>
      </c>
      <c r="U281" s="21">
        <v>150502.99972290031</v>
      </c>
      <c r="V281" s="22">
        <v>16735.933569186502</v>
      </c>
      <c r="W281" s="23">
        <v>12285.58177783726</v>
      </c>
      <c r="X281" s="21">
        <v>262323.00061529997</v>
      </c>
      <c r="Y281" s="22">
        <v>29170.317668421332</v>
      </c>
      <c r="Z281" s="23">
        <v>21171.574732863573</v>
      </c>
      <c r="AA281" s="21">
        <v>141838.98985309995</v>
      </c>
      <c r="AB281" s="22">
        <v>15772.495671664719</v>
      </c>
      <c r="AC281" s="23">
        <v>11195.813438347892</v>
      </c>
      <c r="AD281" s="21">
        <v>221104.99974230008</v>
      </c>
      <c r="AE281" s="22">
        <v>24586.875971343736</v>
      </c>
      <c r="AF281" s="23">
        <v>16771.864663745957</v>
      </c>
      <c r="AG281" s="21">
        <v>172757.0000855999</v>
      </c>
      <c r="AH281" s="22">
        <v>19210.578409518726</v>
      </c>
      <c r="AI281" s="23">
        <v>12166.113404592743</v>
      </c>
      <c r="AJ281" s="21">
        <v>235083.00938819972</v>
      </c>
      <c r="AK281" s="22">
        <v>26141.230643967821</v>
      </c>
      <c r="AL281" s="23">
        <v>18194.85422895669</v>
      </c>
      <c r="AM281" s="21">
        <v>174114.9996948</v>
      </c>
      <c r="AN281" s="22">
        <v>19361.58796606175</v>
      </c>
      <c r="AO281" s="23">
        <v>13696.907880648047</v>
      </c>
      <c r="AP281" s="21">
        <v>365411.99070889998</v>
      </c>
      <c r="AQ281" s="22">
        <v>40633.813366829687</v>
      </c>
      <c r="AR281" s="23">
        <v>27029.218545379183</v>
      </c>
      <c r="AS281" s="21">
        <v>317387.00054670015</v>
      </c>
      <c r="AT281" s="22">
        <v>35293.434460793076</v>
      </c>
      <c r="AU281" s="23">
        <v>23333.310523782959</v>
      </c>
      <c r="AV281" s="21">
        <v>462254.00106179994</v>
      </c>
      <c r="AW281" s="22">
        <v>51402.644918072139</v>
      </c>
      <c r="AX281" s="23">
        <v>36878.236218633028</v>
      </c>
    </row>
    <row r="282" spans="1:50" x14ac:dyDescent="0.25">
      <c r="A282" s="7">
        <v>273</v>
      </c>
      <c r="B282" s="63" t="s">
        <v>228</v>
      </c>
      <c r="C282" s="163">
        <v>291</v>
      </c>
      <c r="D282" s="91">
        <v>1.8</v>
      </c>
      <c r="E282" s="93"/>
      <c r="F282" s="74">
        <v>37567</v>
      </c>
      <c r="G282" s="74">
        <v>37567</v>
      </c>
      <c r="H282" s="94" t="s">
        <v>442</v>
      </c>
      <c r="I282" s="70">
        <f t="shared" si="90"/>
        <v>3293580.9390993016</v>
      </c>
      <c r="J282" s="18">
        <f t="shared" si="91"/>
        <v>366246.20042784227</v>
      </c>
      <c r="K282" s="19">
        <f t="shared" ref="K282:K313" si="94">J282/I282</f>
        <v>0.11119999999999998</v>
      </c>
      <c r="L282" s="20">
        <f t="shared" si="92"/>
        <v>252148.75540069101</v>
      </c>
      <c r="M282" s="138">
        <v>36624.629999999997</v>
      </c>
      <c r="N282" s="130">
        <f t="shared" si="93"/>
        <v>215524.125400691</v>
      </c>
      <c r="O282" s="21">
        <v>346667.9900796999</v>
      </c>
      <c r="P282" s="22">
        <v>38549.480496862649</v>
      </c>
      <c r="Q282" s="23">
        <v>23432.910727835882</v>
      </c>
      <c r="R282" s="21">
        <v>345077.0006388019</v>
      </c>
      <c r="S282" s="22">
        <v>38372.562471034595</v>
      </c>
      <c r="T282" s="23">
        <v>28208.535934989166</v>
      </c>
      <c r="U282" s="21">
        <v>151600.97981749999</v>
      </c>
      <c r="V282" s="22">
        <v>16858.028955706002</v>
      </c>
      <c r="W282" s="23">
        <v>12396.182617166463</v>
      </c>
      <c r="X282" s="21">
        <v>254586.99980480003</v>
      </c>
      <c r="Y282" s="22">
        <v>28310.074378293764</v>
      </c>
      <c r="Z282" s="23">
        <v>20565.911341986193</v>
      </c>
      <c r="AA282" s="21">
        <v>154580.01002800016</v>
      </c>
      <c r="AB282" s="22">
        <v>17189.297115113612</v>
      </c>
      <c r="AC282" s="23">
        <v>12197.148916118049</v>
      </c>
      <c r="AD282" s="21">
        <v>218183.0099449</v>
      </c>
      <c r="AE282" s="22">
        <v>24261.950705872889</v>
      </c>
      <c r="AF282" s="23">
        <v>16576.770041101125</v>
      </c>
      <c r="AG282" s="21">
        <v>182774.99050880017</v>
      </c>
      <c r="AH282" s="22">
        <v>20324.57894457857</v>
      </c>
      <c r="AI282" s="23">
        <v>12956.077040497243</v>
      </c>
      <c r="AJ282" s="21">
        <v>246761.98951729992</v>
      </c>
      <c r="AK282" s="22">
        <v>27439.933234323787</v>
      </c>
      <c r="AL282" s="23">
        <v>19186.948558622087</v>
      </c>
      <c r="AM282" s="21">
        <v>184233.99974480006</v>
      </c>
      <c r="AN282" s="22">
        <v>20486.82077162178</v>
      </c>
      <c r="AO282" s="23">
        <v>14503.276734983916</v>
      </c>
      <c r="AP282" s="21">
        <v>406286.99898339959</v>
      </c>
      <c r="AQ282" s="22">
        <v>45179.114286954034</v>
      </c>
      <c r="AR282" s="23">
        <v>30083.427005307625</v>
      </c>
      <c r="AS282" s="21">
        <v>321700.99045210006</v>
      </c>
      <c r="AT282" s="22">
        <v>35773.150138273551</v>
      </c>
      <c r="AU282" s="23">
        <v>23661.735756155747</v>
      </c>
      <c r="AV282" s="21">
        <v>481125.97957919957</v>
      </c>
      <c r="AW282" s="22">
        <v>53501.208929207052</v>
      </c>
      <c r="AX282" s="23">
        <v>38379.830725927481</v>
      </c>
    </row>
    <row r="283" spans="1:50" x14ac:dyDescent="0.25">
      <c r="A283" s="7">
        <v>274</v>
      </c>
      <c r="B283" s="63" t="s">
        <v>229</v>
      </c>
      <c r="C283" s="163">
        <v>292</v>
      </c>
      <c r="D283" s="91">
        <v>1.8</v>
      </c>
      <c r="E283" s="93"/>
      <c r="F283" s="74">
        <v>37567</v>
      </c>
      <c r="G283" s="74">
        <v>37567</v>
      </c>
      <c r="H283" s="94" t="s">
        <v>442</v>
      </c>
      <c r="I283" s="70">
        <f t="shared" si="90"/>
        <v>3390803.8779793005</v>
      </c>
      <c r="J283" s="18">
        <f t="shared" si="91"/>
        <v>377057.39123129816</v>
      </c>
      <c r="K283" s="19">
        <f t="shared" si="94"/>
        <v>0.11119999999999998</v>
      </c>
      <c r="L283" s="20">
        <f t="shared" si="92"/>
        <v>259606.47793066633</v>
      </c>
      <c r="M283" s="138">
        <v>37705.740000000005</v>
      </c>
      <c r="N283" s="130">
        <f t="shared" si="93"/>
        <v>221900.73793066631</v>
      </c>
      <c r="O283" s="21">
        <v>354587.96965139982</v>
      </c>
      <c r="P283" s="22">
        <v>39430.182225235672</v>
      </c>
      <c r="Q283" s="23">
        <v>23968.259186842577</v>
      </c>
      <c r="R283" s="21">
        <v>358776.96924250014</v>
      </c>
      <c r="S283" s="22">
        <v>39895.998979766002</v>
      </c>
      <c r="T283" s="23">
        <v>29328.448464515655</v>
      </c>
      <c r="U283" s="21">
        <v>156985.00006659972</v>
      </c>
      <c r="V283" s="22">
        <v>17456.732007405899</v>
      </c>
      <c r="W283" s="23">
        <v>12836.425802290192</v>
      </c>
      <c r="X283" s="21">
        <v>258842.99970919994</v>
      </c>
      <c r="Y283" s="22">
        <v>28783.341567663047</v>
      </c>
      <c r="Z283" s="23">
        <v>20909.717258116962</v>
      </c>
      <c r="AA283" s="21">
        <v>151572.99025549993</v>
      </c>
      <c r="AB283" s="22">
        <v>16854.916516411602</v>
      </c>
      <c r="AC283" s="23">
        <v>11959.879763717565</v>
      </c>
      <c r="AD283" s="21">
        <v>221103.9803378002</v>
      </c>
      <c r="AE283" s="22">
        <v>24586.762613563395</v>
      </c>
      <c r="AF283" s="23">
        <v>16798.694995390524</v>
      </c>
      <c r="AG283" s="21">
        <v>191261.97970639996</v>
      </c>
      <c r="AH283" s="22">
        <v>21268.332143351661</v>
      </c>
      <c r="AI283" s="23">
        <v>13557.680605511754</v>
      </c>
      <c r="AJ283" s="21">
        <v>254612.00023330006</v>
      </c>
      <c r="AK283" s="22">
        <v>28312.854425942965</v>
      </c>
      <c r="AL283" s="23">
        <v>19797.325189508054</v>
      </c>
      <c r="AM283" s="21">
        <v>184027.98960329982</v>
      </c>
      <c r="AN283" s="22">
        <v>20463.912443886955</v>
      </c>
      <c r="AO283" s="23">
        <v>14487.05919590246</v>
      </c>
      <c r="AP283" s="21">
        <v>414882.98885680031</v>
      </c>
      <c r="AQ283" s="22">
        <v>46134.988360876167</v>
      </c>
      <c r="AR283" s="23">
        <v>30719.915090181395</v>
      </c>
      <c r="AS283" s="21">
        <v>336943.00070959952</v>
      </c>
      <c r="AT283" s="22">
        <v>37468.061678907514</v>
      </c>
      <c r="AU283" s="23">
        <v>24782.81536053009</v>
      </c>
      <c r="AV283" s="21">
        <v>507206.00960690097</v>
      </c>
      <c r="AW283" s="22">
        <v>56401.308268287292</v>
      </c>
      <c r="AX283" s="23">
        <v>40460.257018159122</v>
      </c>
    </row>
    <row r="284" spans="1:50" x14ac:dyDescent="0.25">
      <c r="A284" s="16">
        <v>275</v>
      </c>
      <c r="B284" s="63" t="s">
        <v>230</v>
      </c>
      <c r="C284" s="163">
        <v>293</v>
      </c>
      <c r="D284" s="91">
        <v>1.8</v>
      </c>
      <c r="E284" s="93"/>
      <c r="F284" s="74">
        <v>37525</v>
      </c>
      <c r="G284" s="74">
        <v>37525</v>
      </c>
      <c r="H284" s="94" t="s">
        <v>442</v>
      </c>
      <c r="I284" s="70">
        <f t="shared" si="90"/>
        <v>3091711.0195304984</v>
      </c>
      <c r="J284" s="18">
        <f t="shared" si="91"/>
        <v>343798.26537179155</v>
      </c>
      <c r="K284" s="19">
        <f t="shared" si="94"/>
        <v>0.11120000000000003</v>
      </c>
      <c r="L284" s="20">
        <f t="shared" si="92"/>
        <v>236433.58306730693</v>
      </c>
      <c r="M284" s="138">
        <v>34379.839999999997</v>
      </c>
      <c r="N284" s="130">
        <f t="shared" si="93"/>
        <v>202053.74306730693</v>
      </c>
      <c r="O284" s="21">
        <v>326727.9998306997</v>
      </c>
      <c r="P284" s="22">
        <v>36332.153581173865</v>
      </c>
      <c r="Q284" s="23">
        <v>22167.412594904319</v>
      </c>
      <c r="R284" s="21">
        <v>326710.01031769946</v>
      </c>
      <c r="S284" s="22">
        <v>36330.15314732823</v>
      </c>
      <c r="T284" s="23">
        <v>26668.267384323815</v>
      </c>
      <c r="U284" s="21">
        <v>149206.99976229988</v>
      </c>
      <c r="V284" s="22">
        <v>16591.81837356777</v>
      </c>
      <c r="W284" s="23">
        <v>12179.789112395139</v>
      </c>
      <c r="X284" s="21">
        <v>249789.00018789998</v>
      </c>
      <c r="Y284" s="22">
        <v>27776.536820894493</v>
      </c>
      <c r="Z284" s="23">
        <v>20159.98014860486</v>
      </c>
      <c r="AA284" s="21">
        <v>142370.99980219992</v>
      </c>
      <c r="AB284" s="22">
        <v>15831.655178004647</v>
      </c>
      <c r="AC284" s="23">
        <v>11237.806716387769</v>
      </c>
      <c r="AD284" s="21">
        <v>204921.0005436998</v>
      </c>
      <c r="AE284" s="22">
        <v>22787.215260459441</v>
      </c>
      <c r="AF284" s="23">
        <v>15544.231437015012</v>
      </c>
      <c r="AG284" s="21">
        <v>167746.99990380005</v>
      </c>
      <c r="AH284" s="22">
        <v>18653.466389302546</v>
      </c>
      <c r="AI284" s="23">
        <v>11813.292793339233</v>
      </c>
      <c r="AJ284" s="21">
        <v>238283.00002969979</v>
      </c>
      <c r="AK284" s="22">
        <v>26497.069603302607</v>
      </c>
      <c r="AL284" s="23">
        <v>18442.525736161206</v>
      </c>
      <c r="AM284" s="21">
        <v>162918.99999850013</v>
      </c>
      <c r="AN284" s="22">
        <v>18116.592799833194</v>
      </c>
      <c r="AO284" s="23">
        <v>12816.16482725698</v>
      </c>
      <c r="AP284" s="21">
        <v>374080.99954230001</v>
      </c>
      <c r="AQ284" s="22">
        <v>41597.807149103697</v>
      </c>
      <c r="AR284" s="23">
        <v>27670.45785960176</v>
      </c>
      <c r="AS284" s="21">
        <v>322144.00973910006</v>
      </c>
      <c r="AT284" s="22">
        <v>35822.413882987967</v>
      </c>
      <c r="AU284" s="23">
        <v>23683.031124994905</v>
      </c>
      <c r="AV284" s="21">
        <v>426810.99987259955</v>
      </c>
      <c r="AW284" s="22">
        <v>47461.383185833118</v>
      </c>
      <c r="AX284" s="23">
        <v>34050.623332321898</v>
      </c>
    </row>
    <row r="285" spans="1:50" x14ac:dyDescent="0.25">
      <c r="A285" s="7">
        <v>276</v>
      </c>
      <c r="B285" s="63" t="s">
        <v>231</v>
      </c>
      <c r="C285" s="163">
        <v>294</v>
      </c>
      <c r="D285" s="91">
        <v>1.8</v>
      </c>
      <c r="E285" s="93"/>
      <c r="F285" s="74">
        <v>37525</v>
      </c>
      <c r="G285" s="74">
        <v>37525</v>
      </c>
      <c r="H285" s="94" t="s">
        <v>442</v>
      </c>
      <c r="I285" s="70">
        <f t="shared" si="90"/>
        <v>3203102.0377304987</v>
      </c>
      <c r="J285" s="18">
        <f t="shared" si="91"/>
        <v>356184.94659563154</v>
      </c>
      <c r="K285" s="19">
        <f t="shared" si="94"/>
        <v>0.11120000000000002</v>
      </c>
      <c r="L285" s="20">
        <f t="shared" si="92"/>
        <v>244980.46347579474</v>
      </c>
      <c r="M285" s="138">
        <v>35618.479999999996</v>
      </c>
      <c r="N285" s="130">
        <f t="shared" si="93"/>
        <v>209361.98347579472</v>
      </c>
      <c r="O285" s="21">
        <v>342701.99921579962</v>
      </c>
      <c r="P285" s="22">
        <v>38108.462312796939</v>
      </c>
      <c r="Q285" s="23">
        <v>23251.195543889749</v>
      </c>
      <c r="R285" s="21">
        <v>334351.9994499</v>
      </c>
      <c r="S285" s="22">
        <v>37179.942338828892</v>
      </c>
      <c r="T285" s="23">
        <v>27292.057911365027</v>
      </c>
      <c r="U285" s="21">
        <v>152108.98981199987</v>
      </c>
      <c r="V285" s="22">
        <v>16914.519667094402</v>
      </c>
      <c r="W285" s="23">
        <v>12416.678982619282</v>
      </c>
      <c r="X285" s="21">
        <v>253977.00060590016</v>
      </c>
      <c r="Y285" s="22">
        <v>28242.242467376069</v>
      </c>
      <c r="Z285" s="23">
        <v>20497.985445981463</v>
      </c>
      <c r="AA285" s="21">
        <v>153055.99989960002</v>
      </c>
      <c r="AB285" s="22">
        <v>17019.827188835534</v>
      </c>
      <c r="AC285" s="23">
        <v>12081.20857508034</v>
      </c>
      <c r="AD285" s="21">
        <v>212770.01992580001</v>
      </c>
      <c r="AE285" s="22">
        <v>23660.026215748952</v>
      </c>
      <c r="AF285" s="23">
        <v>16139.616846573626</v>
      </c>
      <c r="AG285" s="21">
        <v>176469.00997099985</v>
      </c>
      <c r="AH285" s="22">
        <v>19623.353908775178</v>
      </c>
      <c r="AI285" s="23">
        <v>12427.525290651995</v>
      </c>
      <c r="AJ285" s="21">
        <v>241323.9999779998</v>
      </c>
      <c r="AK285" s="22">
        <v>26835.22879755362</v>
      </c>
      <c r="AL285" s="23">
        <v>18677.891749706523</v>
      </c>
      <c r="AM285" s="21">
        <v>176288.99971839998</v>
      </c>
      <c r="AN285" s="22">
        <v>19603.336768686069</v>
      </c>
      <c r="AO285" s="23">
        <v>13867.927483259269</v>
      </c>
      <c r="AP285" s="21">
        <v>390236.00944420014</v>
      </c>
      <c r="AQ285" s="22">
        <v>43394.24425019505</v>
      </c>
      <c r="AR285" s="23">
        <v>28865.43039565162</v>
      </c>
      <c r="AS285" s="21">
        <v>311787.01083389996</v>
      </c>
      <c r="AT285" s="22">
        <v>34670.715604729681</v>
      </c>
      <c r="AU285" s="23">
        <v>22921.6166022385</v>
      </c>
      <c r="AV285" s="21">
        <v>458030.99887599977</v>
      </c>
      <c r="AW285" s="22">
        <v>50933.047075011214</v>
      </c>
      <c r="AX285" s="23">
        <v>36541.328648777366</v>
      </c>
    </row>
    <row r="286" spans="1:50" x14ac:dyDescent="0.25">
      <c r="A286" s="7">
        <v>277</v>
      </c>
      <c r="B286" s="63" t="s">
        <v>232</v>
      </c>
      <c r="C286" s="163">
        <v>295</v>
      </c>
      <c r="D286" s="91">
        <v>1.8</v>
      </c>
      <c r="E286" s="93"/>
      <c r="F286" s="74">
        <v>37525</v>
      </c>
      <c r="G286" s="74">
        <v>37525</v>
      </c>
      <c r="H286" s="94" t="s">
        <v>442</v>
      </c>
      <c r="I286" s="70">
        <f t="shared" si="90"/>
        <v>3129852.960625899</v>
      </c>
      <c r="J286" s="18">
        <f t="shared" si="91"/>
        <v>348039.64922159998</v>
      </c>
      <c r="K286" s="19">
        <f t="shared" si="94"/>
        <v>0.11120000000000001</v>
      </c>
      <c r="L286" s="20">
        <f t="shared" si="92"/>
        <v>239407.31223215043</v>
      </c>
      <c r="M286" s="138">
        <v>34803.969999999994</v>
      </c>
      <c r="N286" s="130">
        <f t="shared" si="93"/>
        <v>204603.34223215043</v>
      </c>
      <c r="O286" s="21">
        <v>333675.98025589995</v>
      </c>
      <c r="P286" s="22">
        <v>37104.769004456044</v>
      </c>
      <c r="Q286" s="23">
        <v>22638.81005354672</v>
      </c>
      <c r="R286" s="21">
        <v>329553.99989789998</v>
      </c>
      <c r="S286" s="22">
        <v>36646.404788646476</v>
      </c>
      <c r="T286" s="23">
        <v>26900.412932862342</v>
      </c>
      <c r="U286" s="21">
        <v>144955.99022779995</v>
      </c>
      <c r="V286" s="22">
        <v>16119.106113331367</v>
      </c>
      <c r="W286" s="23">
        <v>11832.778585219567</v>
      </c>
      <c r="X286" s="21">
        <v>242699.0005193</v>
      </c>
      <c r="Y286" s="22">
        <v>26988.128857746164</v>
      </c>
      <c r="Z286" s="23">
        <v>19587.760185084888</v>
      </c>
      <c r="AA286" s="21">
        <v>146214.99006290015</v>
      </c>
      <c r="AB286" s="22">
        <v>16259.106894994484</v>
      </c>
      <c r="AC286" s="23">
        <v>11541.225387540437</v>
      </c>
      <c r="AD286" s="21">
        <v>207083.98947749985</v>
      </c>
      <c r="AE286" s="22">
        <v>23027.739629897987</v>
      </c>
      <c r="AF286" s="23">
        <v>15708.304423663183</v>
      </c>
      <c r="AG286" s="21">
        <v>165587.00963549997</v>
      </c>
      <c r="AH286" s="22">
        <v>18413.275471467608</v>
      </c>
      <c r="AI286" s="23">
        <v>11661.179208682901</v>
      </c>
      <c r="AJ286" s="21">
        <v>228589.98995659989</v>
      </c>
      <c r="AK286" s="22">
        <v>25419.206883173883</v>
      </c>
      <c r="AL286" s="23">
        <v>17692.310287681732</v>
      </c>
      <c r="AM286" s="21">
        <v>173472.01040489998</v>
      </c>
      <c r="AN286" s="22">
        <v>19290.087557024868</v>
      </c>
      <c r="AO286" s="23">
        <v>13646.32656894808</v>
      </c>
      <c r="AP286" s="21">
        <v>393117.99019129953</v>
      </c>
      <c r="AQ286" s="22">
        <v>43714.720509272549</v>
      </c>
      <c r="AR286" s="23">
        <v>29078.608094891111</v>
      </c>
      <c r="AS286" s="21">
        <v>303987.01027929992</v>
      </c>
      <c r="AT286" s="22">
        <v>33803.355543058176</v>
      </c>
      <c r="AU286" s="23">
        <v>22348.184688805381</v>
      </c>
      <c r="AV286" s="21">
        <v>460914.99971699988</v>
      </c>
      <c r="AW286" s="22">
        <v>51253.747968530362</v>
      </c>
      <c r="AX286" s="23">
        <v>36771.411815224121</v>
      </c>
    </row>
    <row r="287" spans="1:50" x14ac:dyDescent="0.25">
      <c r="A287" s="16">
        <v>278</v>
      </c>
      <c r="B287" s="63" t="s">
        <v>233</v>
      </c>
      <c r="C287" s="163">
        <v>296</v>
      </c>
      <c r="D287" s="91">
        <v>1.8</v>
      </c>
      <c r="E287" s="93"/>
      <c r="F287" s="74">
        <v>37525</v>
      </c>
      <c r="G287" s="74">
        <v>37525</v>
      </c>
      <c r="H287" s="94" t="s">
        <v>442</v>
      </c>
      <c r="I287" s="70">
        <f t="shared" si="90"/>
        <v>3202080.9733607993</v>
      </c>
      <c r="J287" s="18">
        <f t="shared" si="91"/>
        <v>356071.40423772082</v>
      </c>
      <c r="K287" s="19">
        <f t="shared" si="94"/>
        <v>0.11119999999999998</v>
      </c>
      <c r="L287" s="20">
        <f t="shared" si="92"/>
        <v>244967.68338452803</v>
      </c>
      <c r="M287" s="138">
        <v>35607.14</v>
      </c>
      <c r="N287" s="130">
        <f t="shared" si="93"/>
        <v>209360.54338452802</v>
      </c>
      <c r="O287" s="21">
        <v>334826.99086719996</v>
      </c>
      <c r="P287" s="22">
        <v>37232.761384432619</v>
      </c>
      <c r="Q287" s="23">
        <v>22716.902311185124</v>
      </c>
      <c r="R287" s="21">
        <v>329770.00048909959</v>
      </c>
      <c r="S287" s="22">
        <v>36670.424054387891</v>
      </c>
      <c r="T287" s="23">
        <v>26918.044353216657</v>
      </c>
      <c r="U287" s="21">
        <v>151273.98015599998</v>
      </c>
      <c r="V287" s="22">
        <v>16821.6665933472</v>
      </c>
      <c r="W287" s="23">
        <v>12348.517022830201</v>
      </c>
      <c r="X287" s="21">
        <v>263711.99965559976</v>
      </c>
      <c r="Y287" s="22">
        <v>29324.774361702686</v>
      </c>
      <c r="Z287" s="23">
        <v>21283.678120351055</v>
      </c>
      <c r="AA287" s="21">
        <v>149877.98997579992</v>
      </c>
      <c r="AB287" s="22">
        <v>16666.432485308949</v>
      </c>
      <c r="AC287" s="23">
        <v>11830.357901034189</v>
      </c>
      <c r="AD287" s="21">
        <v>219830.00002340018</v>
      </c>
      <c r="AE287" s="22">
        <v>24445.096002602084</v>
      </c>
      <c r="AF287" s="23">
        <v>16675.149877778855</v>
      </c>
      <c r="AG287" s="21">
        <v>174150.99003279963</v>
      </c>
      <c r="AH287" s="22">
        <v>19365.59009164734</v>
      </c>
      <c r="AI287" s="23">
        <v>12264.282739404334</v>
      </c>
      <c r="AJ287" s="21">
        <v>236829.00034680025</v>
      </c>
      <c r="AK287" s="22">
        <v>26335.384838564176</v>
      </c>
      <c r="AL287" s="23">
        <v>18329.989690502756</v>
      </c>
      <c r="AM287" s="21">
        <v>169751.01019769991</v>
      </c>
      <c r="AN287" s="22">
        <v>18876.312333984224</v>
      </c>
      <c r="AO287" s="23">
        <v>13353.61085145419</v>
      </c>
      <c r="AP287" s="21">
        <v>390090.0101742</v>
      </c>
      <c r="AQ287" s="22">
        <v>43378.009131371044</v>
      </c>
      <c r="AR287" s="23">
        <v>28854.63095207655</v>
      </c>
      <c r="AS287" s="21">
        <v>318146.00050660007</v>
      </c>
      <c r="AT287" s="22">
        <v>35377.835256333899</v>
      </c>
      <c r="AU287" s="23">
        <v>23389.109853043858</v>
      </c>
      <c r="AV287" s="21">
        <v>463823.00093559996</v>
      </c>
      <c r="AW287" s="22">
        <v>51577.117704038661</v>
      </c>
      <c r="AX287" s="23">
        <v>37003.40971165026</v>
      </c>
    </row>
    <row r="288" spans="1:50" x14ac:dyDescent="0.25">
      <c r="A288" s="7">
        <v>279</v>
      </c>
      <c r="B288" s="63" t="s">
        <v>234</v>
      </c>
      <c r="C288" s="163">
        <v>297</v>
      </c>
      <c r="D288" s="91">
        <v>1.8</v>
      </c>
      <c r="E288" s="93"/>
      <c r="F288" s="74">
        <v>37525</v>
      </c>
      <c r="G288" s="74">
        <v>37525</v>
      </c>
      <c r="H288" s="94" t="s">
        <v>442</v>
      </c>
      <c r="I288" s="70">
        <f t="shared" si="90"/>
        <v>3308583.8110696003</v>
      </c>
      <c r="J288" s="18">
        <f t="shared" si="91"/>
        <v>367914.51979093958</v>
      </c>
      <c r="K288" s="19">
        <f t="shared" si="94"/>
        <v>0.11120000000000001</v>
      </c>
      <c r="L288" s="20">
        <f t="shared" si="92"/>
        <v>253203.65612352817</v>
      </c>
      <c r="M288" s="138">
        <v>36791.440000000002</v>
      </c>
      <c r="N288" s="130">
        <f t="shared" si="93"/>
        <v>216412.21612352817</v>
      </c>
      <c r="O288" s="21">
        <v>356591.42033859994</v>
      </c>
      <c r="P288" s="22">
        <v>39652.965941652328</v>
      </c>
      <c r="Q288" s="23">
        <v>24132.210803764996</v>
      </c>
      <c r="R288" s="21">
        <v>345373.3897129994</v>
      </c>
      <c r="S288" s="22">
        <v>38405.520936085661</v>
      </c>
      <c r="T288" s="23">
        <v>28219.800323402029</v>
      </c>
      <c r="U288" s="21">
        <v>161235.0403358</v>
      </c>
      <c r="V288" s="22">
        <v>17929.336485340958</v>
      </c>
      <c r="W288" s="23">
        <v>13177.053997284458</v>
      </c>
      <c r="X288" s="21">
        <v>271748.59912269993</v>
      </c>
      <c r="Y288" s="22">
        <v>30218.444222444235</v>
      </c>
      <c r="Z288" s="23">
        <v>21946.008786684557</v>
      </c>
      <c r="AA288" s="21">
        <v>145644.22944220004</v>
      </c>
      <c r="AB288" s="22">
        <v>16195.638313972626</v>
      </c>
      <c r="AC288" s="23">
        <v>11493.467018484271</v>
      </c>
      <c r="AD288" s="21">
        <v>213729.9808412001</v>
      </c>
      <c r="AE288" s="22">
        <v>23766.773869541412</v>
      </c>
      <c r="AF288" s="23">
        <v>16230.033631629378</v>
      </c>
      <c r="AG288" s="21">
        <v>176773.20012990016</v>
      </c>
      <c r="AH288" s="22">
        <v>19657.179854444883</v>
      </c>
      <c r="AI288" s="23">
        <v>12504.016803743929</v>
      </c>
      <c r="AJ288" s="21">
        <v>247171.20013490008</v>
      </c>
      <c r="AK288" s="22">
        <v>27485.437455000883</v>
      </c>
      <c r="AL288" s="23">
        <v>19191.025703076251</v>
      </c>
      <c r="AM288" s="21">
        <v>174536.58044690007</v>
      </c>
      <c r="AN288" s="22">
        <v>19408.467745695267</v>
      </c>
      <c r="AO288" s="23">
        <v>13736.687071123981</v>
      </c>
      <c r="AP288" s="21">
        <v>403636.6001692001</v>
      </c>
      <c r="AQ288" s="22">
        <v>44884.389938815024</v>
      </c>
      <c r="AR288" s="23">
        <v>29877.433278572535</v>
      </c>
      <c r="AS288" s="21">
        <v>335588.36968319985</v>
      </c>
      <c r="AT288" s="22">
        <v>37317.426708771862</v>
      </c>
      <c r="AU288" s="23">
        <v>24679.450969681857</v>
      </c>
      <c r="AV288" s="21">
        <v>476555.2007119999</v>
      </c>
      <c r="AW288" s="22">
        <v>52992.938319174435</v>
      </c>
      <c r="AX288" s="23">
        <v>38016.467736079918</v>
      </c>
    </row>
    <row r="289" spans="1:50" x14ac:dyDescent="0.25">
      <c r="A289" s="7">
        <v>280</v>
      </c>
      <c r="B289" s="63" t="s">
        <v>235</v>
      </c>
      <c r="C289" s="163">
        <v>298</v>
      </c>
      <c r="D289" s="91">
        <v>1.8</v>
      </c>
      <c r="E289" s="93"/>
      <c r="F289" s="74">
        <v>37567</v>
      </c>
      <c r="G289" s="74">
        <v>37567</v>
      </c>
      <c r="H289" s="94" t="s">
        <v>442</v>
      </c>
      <c r="I289" s="70">
        <f t="shared" si="90"/>
        <v>3447043.0182330986</v>
      </c>
      <c r="J289" s="18">
        <f t="shared" si="91"/>
        <v>383311.18362752046</v>
      </c>
      <c r="K289" s="19">
        <f t="shared" si="94"/>
        <v>0.11119999999999997</v>
      </c>
      <c r="L289" s="20">
        <f t="shared" si="92"/>
        <v>263871.22130364919</v>
      </c>
      <c r="M289" s="138">
        <v>38331.119999999995</v>
      </c>
      <c r="N289" s="130">
        <f t="shared" si="93"/>
        <v>225540.10130364919</v>
      </c>
      <c r="O289" s="21">
        <v>365845.99004249997</v>
      </c>
      <c r="P289" s="22">
        <v>40682.074092725998</v>
      </c>
      <c r="Q289" s="23">
        <v>24729.241435925323</v>
      </c>
      <c r="R289" s="21">
        <v>354748.99922039942</v>
      </c>
      <c r="S289" s="22">
        <v>39448.08871330844</v>
      </c>
      <c r="T289" s="23">
        <v>28999.179527713106</v>
      </c>
      <c r="U289" s="21">
        <v>166310.00043189985</v>
      </c>
      <c r="V289" s="22">
        <v>18493.672048027271</v>
      </c>
      <c r="W289" s="23">
        <v>13598.916965439068</v>
      </c>
      <c r="X289" s="21">
        <v>281941.00951609988</v>
      </c>
      <c r="Y289" s="22">
        <v>31351.840258190306</v>
      </c>
      <c r="Z289" s="23">
        <v>22775.60837678688</v>
      </c>
      <c r="AA289" s="21">
        <v>145569.99972470009</v>
      </c>
      <c r="AB289" s="22">
        <v>16187.383969386639</v>
      </c>
      <c r="AC289" s="23">
        <v>11486.213282314447</v>
      </c>
      <c r="AD289" s="21">
        <v>222305.99981969991</v>
      </c>
      <c r="AE289" s="22">
        <v>24720.427179950664</v>
      </c>
      <c r="AF289" s="23">
        <v>16890.020165600858</v>
      </c>
      <c r="AG289" s="21">
        <v>186814.99012300008</v>
      </c>
      <c r="AH289" s="22">
        <v>20773.826901677603</v>
      </c>
      <c r="AI289" s="23">
        <v>13242.454001059339</v>
      </c>
      <c r="AJ289" s="21">
        <v>256347.00930319991</v>
      </c>
      <c r="AK289" s="22">
        <v>28505.787434515845</v>
      </c>
      <c r="AL289" s="23">
        <v>19932.230609269227</v>
      </c>
      <c r="AM289" s="21">
        <v>181776.98985029993</v>
      </c>
      <c r="AN289" s="22">
        <v>20213.601271353349</v>
      </c>
      <c r="AO289" s="23">
        <v>14309.855897959886</v>
      </c>
      <c r="AP289" s="21">
        <v>419652.01014050015</v>
      </c>
      <c r="AQ289" s="22">
        <v>46665.303527623531</v>
      </c>
      <c r="AR289" s="23">
        <v>31073.036169703297</v>
      </c>
      <c r="AS289" s="21">
        <v>357870.01990479988</v>
      </c>
      <c r="AT289" s="22">
        <v>39795.146213413762</v>
      </c>
      <c r="AU289" s="23">
        <v>26322.038468496812</v>
      </c>
      <c r="AV289" s="21">
        <v>507860.00015599979</v>
      </c>
      <c r="AW289" s="22">
        <v>56474.032017347134</v>
      </c>
      <c r="AX289" s="23">
        <v>40512.426403380909</v>
      </c>
    </row>
    <row r="290" spans="1:50" x14ac:dyDescent="0.25">
      <c r="A290" s="16">
        <v>281</v>
      </c>
      <c r="B290" s="63" t="s">
        <v>236</v>
      </c>
      <c r="C290" s="163">
        <v>299</v>
      </c>
      <c r="D290" s="91">
        <v>1.8</v>
      </c>
      <c r="E290" s="93"/>
      <c r="F290" s="74">
        <v>37567</v>
      </c>
      <c r="G290" s="74">
        <v>37567</v>
      </c>
      <c r="H290" s="94" t="s">
        <v>442</v>
      </c>
      <c r="I290" s="70">
        <f t="shared" si="90"/>
        <v>3447501.9991149991</v>
      </c>
      <c r="J290" s="18">
        <f t="shared" si="91"/>
        <v>383362.22230158793</v>
      </c>
      <c r="K290" s="19">
        <f t="shared" si="94"/>
        <v>0.11120000000000001</v>
      </c>
      <c r="L290" s="20">
        <f t="shared" si="92"/>
        <v>263985.88178784616</v>
      </c>
      <c r="M290" s="138">
        <v>38336.229999999996</v>
      </c>
      <c r="N290" s="130">
        <f t="shared" si="93"/>
        <v>225649.65178784617</v>
      </c>
      <c r="O290" s="21">
        <v>367745.97966659995</v>
      </c>
      <c r="P290" s="22">
        <v>40893.352938925884</v>
      </c>
      <c r="Q290" s="23">
        <v>24857.670620415392</v>
      </c>
      <c r="R290" s="21">
        <v>365972.01007589977</v>
      </c>
      <c r="S290" s="22">
        <v>40696.087520440065</v>
      </c>
      <c r="T290" s="23">
        <v>29916.611591959183</v>
      </c>
      <c r="U290" s="21">
        <v>170157.9899133</v>
      </c>
      <c r="V290" s="22">
        <v>18921.568478358953</v>
      </c>
      <c r="W290" s="23">
        <v>13913.561240026045</v>
      </c>
      <c r="X290" s="21">
        <v>282765.99958079995</v>
      </c>
      <c r="Y290" s="22">
        <v>31443.579153384962</v>
      </c>
      <c r="Z290" s="23">
        <v>22842.25228453305</v>
      </c>
      <c r="AA290" s="21">
        <v>146742.0103987999</v>
      </c>
      <c r="AB290" s="22">
        <v>16317.711556346569</v>
      </c>
      <c r="AC290" s="23">
        <v>11578.690884822594</v>
      </c>
      <c r="AD290" s="21">
        <v>223309.99989740006</v>
      </c>
      <c r="AE290" s="22">
        <v>24832.071988590909</v>
      </c>
      <c r="AF290" s="23">
        <v>16966.300525026094</v>
      </c>
      <c r="AG290" s="21">
        <v>187226.99962019993</v>
      </c>
      <c r="AH290" s="22">
        <v>20819.642357766239</v>
      </c>
      <c r="AI290" s="23">
        <v>13271.659456170511</v>
      </c>
      <c r="AJ290" s="21">
        <v>264467.00037650001</v>
      </c>
      <c r="AK290" s="22">
        <v>29408.730441866792</v>
      </c>
      <c r="AL290" s="23">
        <v>20563.599530066775</v>
      </c>
      <c r="AM290" s="21">
        <v>181963.00043819987</v>
      </c>
      <c r="AN290" s="22">
        <v>20234.285648727819</v>
      </c>
      <c r="AO290" s="23">
        <v>14324.499031335987</v>
      </c>
      <c r="AP290" s="21">
        <v>402555.01050469989</v>
      </c>
      <c r="AQ290" s="22">
        <v>44764.117168122611</v>
      </c>
      <c r="AR290" s="23">
        <v>29807.092780348081</v>
      </c>
      <c r="AS290" s="21">
        <v>358247.99994659959</v>
      </c>
      <c r="AT290" s="22">
        <v>39837.177594061934</v>
      </c>
      <c r="AU290" s="23">
        <v>26349.839638341069</v>
      </c>
      <c r="AV290" s="21">
        <v>496347.99869599985</v>
      </c>
      <c r="AW290" s="22">
        <v>55193.897454995225</v>
      </c>
      <c r="AX290" s="23">
        <v>39594.10420480137</v>
      </c>
    </row>
    <row r="291" spans="1:50" x14ac:dyDescent="0.25">
      <c r="A291" s="7">
        <v>282</v>
      </c>
      <c r="B291" s="63" t="s">
        <v>237</v>
      </c>
      <c r="C291" s="163">
        <v>300</v>
      </c>
      <c r="D291" s="91">
        <v>1.8</v>
      </c>
      <c r="E291" s="93"/>
      <c r="F291" s="74">
        <v>37567</v>
      </c>
      <c r="G291" s="74">
        <v>37567</v>
      </c>
      <c r="H291" s="94" t="s">
        <v>442</v>
      </c>
      <c r="I291" s="70">
        <f t="shared" si="90"/>
        <v>3246671.3585688993</v>
      </c>
      <c r="J291" s="18">
        <f t="shared" si="91"/>
        <v>361029.85507286165</v>
      </c>
      <c r="K291" s="19">
        <f t="shared" si="94"/>
        <v>0.11120000000000002</v>
      </c>
      <c r="L291" s="20">
        <f t="shared" si="92"/>
        <v>248561.42836930856</v>
      </c>
      <c r="M291" s="138">
        <v>36102.99</v>
      </c>
      <c r="N291" s="130">
        <f t="shared" si="93"/>
        <v>212458.43836930857</v>
      </c>
      <c r="O291" s="21">
        <v>349243.4702907998</v>
      </c>
      <c r="P291" s="22">
        <v>38835.873896336947</v>
      </c>
      <c r="Q291" s="23">
        <v>23606.999480173294</v>
      </c>
      <c r="R291" s="21">
        <v>337491.4204537003</v>
      </c>
      <c r="S291" s="22">
        <v>37529.045954451452</v>
      </c>
      <c r="T291" s="23">
        <v>27588.447923197637</v>
      </c>
      <c r="U291" s="21">
        <v>164177.82975700015</v>
      </c>
      <c r="V291" s="22">
        <v>18256.574668978377</v>
      </c>
      <c r="W291" s="23">
        <v>13424.572597150443</v>
      </c>
      <c r="X291" s="21">
        <v>269135.59051030007</v>
      </c>
      <c r="Y291" s="22">
        <v>29927.877664745378</v>
      </c>
      <c r="Z291" s="23">
        <v>21741.167843011342</v>
      </c>
      <c r="AA291" s="21">
        <v>142766.98977250009</v>
      </c>
      <c r="AB291" s="22">
        <v>15875.689262701993</v>
      </c>
      <c r="AC291" s="23">
        <v>11265.04154223202</v>
      </c>
      <c r="AD291" s="21">
        <v>213159.41944979996</v>
      </c>
      <c r="AE291" s="22">
        <v>23703.327442817761</v>
      </c>
      <c r="AF291" s="23">
        <v>16195.095480690547</v>
      </c>
      <c r="AG291" s="21">
        <v>166429.23028829976</v>
      </c>
      <c r="AH291" s="22">
        <v>18506.930408058946</v>
      </c>
      <c r="AI291" s="23">
        <v>11797.401402728627</v>
      </c>
      <c r="AJ291" s="21">
        <v>242347.19930260006</v>
      </c>
      <c r="AK291" s="22">
        <v>26949.008562449155</v>
      </c>
      <c r="AL291" s="23">
        <v>18843.67708106013</v>
      </c>
      <c r="AM291" s="21">
        <v>167245.61990549995</v>
      </c>
      <c r="AN291" s="22">
        <v>18597.712933491599</v>
      </c>
      <c r="AO291" s="23">
        <v>13165.916777376418</v>
      </c>
      <c r="AP291" s="21">
        <v>393453.18897279963</v>
      </c>
      <c r="AQ291" s="22">
        <v>43751.994613775336</v>
      </c>
      <c r="AR291" s="23">
        <v>29133.150507123715</v>
      </c>
      <c r="AS291" s="21">
        <v>339956.78907759994</v>
      </c>
      <c r="AT291" s="22">
        <v>37803.194945429124</v>
      </c>
      <c r="AU291" s="23">
        <v>25004.485377428849</v>
      </c>
      <c r="AV291" s="21">
        <v>461264.61078799976</v>
      </c>
      <c r="AW291" s="22">
        <v>51292.624719625623</v>
      </c>
      <c r="AX291" s="23">
        <v>36795.472357135564</v>
      </c>
    </row>
    <row r="292" spans="1:50" x14ac:dyDescent="0.25">
      <c r="A292" s="7">
        <v>283</v>
      </c>
      <c r="B292" s="176" t="s">
        <v>752</v>
      </c>
      <c r="C292" s="177">
        <v>419</v>
      </c>
      <c r="D292" s="91">
        <v>6.9</v>
      </c>
      <c r="E292" s="91" t="s">
        <v>368</v>
      </c>
      <c r="F292" s="74">
        <v>42689</v>
      </c>
      <c r="G292" s="74">
        <v>42689</v>
      </c>
      <c r="H292" s="94" t="s">
        <v>758</v>
      </c>
      <c r="I292" s="70">
        <f t="shared" ref="I292" si="95">O292+R292+U292+X292+AA292+AD292+AG292+AJ292+AM292+AP292+AS292+AV292</f>
        <v>3465713</v>
      </c>
      <c r="J292" s="18">
        <f t="shared" ref="J292" si="96">P292+S292+V292+Y292+AB292+AE292+AH292+AK292+AN292+AQ292+AT292+AW292</f>
        <v>356219.67539999995</v>
      </c>
      <c r="K292" s="19">
        <f t="shared" ref="K292" si="97">J292/I292</f>
        <v>0.10278395106576914</v>
      </c>
      <c r="L292" s="20">
        <f t="shared" ref="L292" si="98">Q292+T292+W292+Z292+AC292+AF292+AI292+AL292+AO292+AR292+AU292+AX292</f>
        <v>240367.70818000007</v>
      </c>
      <c r="M292" s="138">
        <v>39612.79</v>
      </c>
      <c r="N292" s="130">
        <f t="shared" ref="N292" si="99">L292-M292</f>
        <v>200754.91818000007</v>
      </c>
      <c r="O292" s="21">
        <v>0</v>
      </c>
      <c r="P292" s="22">
        <v>0</v>
      </c>
      <c r="Q292" s="23">
        <v>0</v>
      </c>
      <c r="R292" s="21">
        <v>0</v>
      </c>
      <c r="S292" s="22">
        <v>0</v>
      </c>
      <c r="T292" s="23">
        <v>0</v>
      </c>
      <c r="U292" s="21">
        <v>0</v>
      </c>
      <c r="V292" s="22">
        <v>0</v>
      </c>
      <c r="W292" s="23">
        <v>0</v>
      </c>
      <c r="X292" s="21">
        <v>0</v>
      </c>
      <c r="Y292" s="22">
        <v>0</v>
      </c>
      <c r="Z292" s="23">
        <v>0</v>
      </c>
      <c r="AA292" s="21">
        <v>0</v>
      </c>
      <c r="AB292" s="22">
        <v>0</v>
      </c>
      <c r="AC292" s="23">
        <v>0</v>
      </c>
      <c r="AD292" s="21">
        <v>0</v>
      </c>
      <c r="AE292" s="22">
        <v>0</v>
      </c>
      <c r="AF292" s="23">
        <v>0</v>
      </c>
      <c r="AG292" s="21">
        <v>0</v>
      </c>
      <c r="AH292" s="22">
        <v>0</v>
      </c>
      <c r="AI292" s="23">
        <v>0</v>
      </c>
      <c r="AJ292" s="21">
        <v>0</v>
      </c>
      <c r="AK292" s="22">
        <v>0</v>
      </c>
      <c r="AL292" s="23">
        <v>0</v>
      </c>
      <c r="AM292" s="21">
        <v>0</v>
      </c>
      <c r="AN292" s="22">
        <v>0</v>
      </c>
      <c r="AO292" s="23">
        <v>0</v>
      </c>
      <c r="AP292" s="21">
        <v>0</v>
      </c>
      <c r="AQ292" s="22">
        <v>0</v>
      </c>
      <c r="AR292" s="23">
        <v>0</v>
      </c>
      <c r="AS292" s="21">
        <v>1145249</v>
      </c>
      <c r="AT292" s="22">
        <v>123990.44136000003</v>
      </c>
      <c r="AU292" s="23">
        <v>82126.895245000007</v>
      </c>
      <c r="AV292" s="21">
        <v>2320464</v>
      </c>
      <c r="AW292" s="22">
        <v>232229.23403999992</v>
      </c>
      <c r="AX292" s="23">
        <v>158240.81293500008</v>
      </c>
    </row>
    <row r="293" spans="1:50" x14ac:dyDescent="0.25">
      <c r="A293" s="16">
        <v>284</v>
      </c>
      <c r="B293" s="63" t="s">
        <v>644</v>
      </c>
      <c r="C293" s="163">
        <v>305</v>
      </c>
      <c r="D293" s="91">
        <v>0.25</v>
      </c>
      <c r="E293" s="91" t="s">
        <v>368</v>
      </c>
      <c r="F293" s="74">
        <v>40976</v>
      </c>
      <c r="G293" s="74">
        <v>41192</v>
      </c>
      <c r="H293" s="94" t="s">
        <v>443</v>
      </c>
      <c r="I293" s="70">
        <f t="shared" ref="I293:I313" si="100">O293+R293+U293+X293+AA293+AD293+AG293+AJ293+AM293+AP293+AS293+AV293</f>
        <v>346522.0500000001</v>
      </c>
      <c r="J293" s="18">
        <f t="shared" ref="J293:J313" si="101">P293+S293+V293+Y293+AB293+AE293+AH293+AK293+AN293+AQ293+AT293+AW293</f>
        <v>42083.277456999997</v>
      </c>
      <c r="K293" s="19">
        <f t="shared" si="94"/>
        <v>0.12144473189224173</v>
      </c>
      <c r="L293" s="20">
        <f t="shared" ref="L293:L313" si="102">Q293+T293+W293+Z293+AC293+AF293+AI293+AL293+AO293+AR293+AU293+AX293</f>
        <v>29458.494962500008</v>
      </c>
      <c r="M293" s="138">
        <v>4041.8999999999996</v>
      </c>
      <c r="N293" s="130">
        <f t="shared" si="93"/>
        <v>25416.594962500007</v>
      </c>
      <c r="O293" s="21">
        <v>26224.799999999996</v>
      </c>
      <c r="P293" s="22">
        <v>3166.5113419999984</v>
      </c>
      <c r="Q293" s="23">
        <v>1881.3582425000004</v>
      </c>
      <c r="R293" s="21">
        <v>0</v>
      </c>
      <c r="S293" s="22">
        <v>0</v>
      </c>
      <c r="T293" s="23">
        <v>0</v>
      </c>
      <c r="U293" s="21">
        <v>5608.95</v>
      </c>
      <c r="V293" s="22">
        <v>634.61281100000019</v>
      </c>
      <c r="W293" s="23">
        <v>466.34602400000006</v>
      </c>
      <c r="X293" s="21">
        <v>36078.299999999996</v>
      </c>
      <c r="Y293" s="22">
        <v>4349.0218019999957</v>
      </c>
      <c r="Z293" s="23">
        <v>3231.0161910000006</v>
      </c>
      <c r="AA293" s="21">
        <v>18329.849999999999</v>
      </c>
      <c r="AB293" s="22">
        <v>2105.9800730000011</v>
      </c>
      <c r="AC293" s="23">
        <v>1443.0704779999996</v>
      </c>
      <c r="AD293" s="21">
        <v>28401.75</v>
      </c>
      <c r="AE293" s="22">
        <v>3412.437852999999</v>
      </c>
      <c r="AF293" s="23">
        <v>2361.2527840000002</v>
      </c>
      <c r="AG293" s="21">
        <v>22502.850000000006</v>
      </c>
      <c r="AH293" s="22">
        <v>2662.8759150000005</v>
      </c>
      <c r="AI293" s="23">
        <v>1666.1114040000007</v>
      </c>
      <c r="AJ293" s="21">
        <v>27304.200000000004</v>
      </c>
      <c r="AK293" s="22">
        <v>3284.7791959999981</v>
      </c>
      <c r="AL293" s="23">
        <v>2318.6021075000003</v>
      </c>
      <c r="AM293" s="21">
        <v>16538.399999999994</v>
      </c>
      <c r="AN293" s="22">
        <v>1988.3846199999991</v>
      </c>
      <c r="AO293" s="23">
        <v>1419.0503800000004</v>
      </c>
      <c r="AP293" s="21">
        <v>63186.30000000001</v>
      </c>
      <c r="AQ293" s="22">
        <v>7892.5525479999997</v>
      </c>
      <c r="AR293" s="23">
        <v>5522.3297755000003</v>
      </c>
      <c r="AS293" s="21">
        <v>42610.050000000017</v>
      </c>
      <c r="AT293" s="22">
        <v>5217.7111430000032</v>
      </c>
      <c r="AU293" s="23">
        <v>3624.8913724999989</v>
      </c>
      <c r="AV293" s="21">
        <v>59736.600000000013</v>
      </c>
      <c r="AW293" s="22">
        <v>7368.4101539999965</v>
      </c>
      <c r="AX293" s="23">
        <v>5524.4662035000019</v>
      </c>
    </row>
    <row r="294" spans="1:50" x14ac:dyDescent="0.25">
      <c r="A294" s="7">
        <v>285</v>
      </c>
      <c r="B294" s="63" t="s">
        <v>644</v>
      </c>
      <c r="C294" s="163">
        <v>304</v>
      </c>
      <c r="D294" s="91">
        <v>0.25</v>
      </c>
      <c r="E294" s="91" t="s">
        <v>368</v>
      </c>
      <c r="F294" s="74">
        <v>41192</v>
      </c>
      <c r="G294" s="74">
        <v>41081</v>
      </c>
      <c r="H294" s="94" t="s">
        <v>444</v>
      </c>
      <c r="I294" s="70">
        <f t="shared" si="100"/>
        <v>177200.28</v>
      </c>
      <c r="J294" s="18">
        <f t="shared" si="101"/>
        <v>21351.966795200002</v>
      </c>
      <c r="K294" s="19">
        <f t="shared" si="94"/>
        <v>0.12049623620910759</v>
      </c>
      <c r="L294" s="20">
        <f t="shared" si="102"/>
        <v>15185.591553799995</v>
      </c>
      <c r="M294" s="138">
        <v>2482.36</v>
      </c>
      <c r="N294" s="130">
        <f t="shared" si="93"/>
        <v>12703.231553799995</v>
      </c>
      <c r="O294" s="21">
        <v>21856.260000000002</v>
      </c>
      <c r="P294" s="22">
        <v>2722.5400436000018</v>
      </c>
      <c r="Q294" s="23">
        <v>1831.2219446000004</v>
      </c>
      <c r="R294" s="21">
        <v>21605.339999999997</v>
      </c>
      <c r="S294" s="22">
        <v>2679.7862683999997</v>
      </c>
      <c r="T294" s="23">
        <v>2028.089839999998</v>
      </c>
      <c r="U294" s="21">
        <v>5168.1599999999989</v>
      </c>
      <c r="V294" s="22">
        <v>571.36888080000006</v>
      </c>
      <c r="W294" s="23">
        <v>410.85144179999998</v>
      </c>
      <c r="X294" s="21">
        <v>16073.520000000002</v>
      </c>
      <c r="Y294" s="22">
        <v>1943.1731095999996</v>
      </c>
      <c r="Z294" s="23">
        <v>1439.5532755999996</v>
      </c>
      <c r="AA294" s="21">
        <v>3533.099999999999</v>
      </c>
      <c r="AB294" s="22">
        <v>398.48911880000043</v>
      </c>
      <c r="AC294" s="23">
        <v>265.23252200000007</v>
      </c>
      <c r="AD294" s="21">
        <v>10518.6</v>
      </c>
      <c r="AE294" s="22">
        <v>1229.1432255999991</v>
      </c>
      <c r="AF294" s="23">
        <v>860.65897419999988</v>
      </c>
      <c r="AG294" s="21">
        <v>8644.74</v>
      </c>
      <c r="AH294" s="22">
        <v>1002.1610683999996</v>
      </c>
      <c r="AI294" s="23">
        <v>611.40613339999959</v>
      </c>
      <c r="AJ294" s="21">
        <v>12548.700000000003</v>
      </c>
      <c r="AK294" s="22">
        <v>1467.2678491999986</v>
      </c>
      <c r="AL294" s="23">
        <v>1014.0159992</v>
      </c>
      <c r="AM294" s="21">
        <v>7704.7800000000007</v>
      </c>
      <c r="AN294" s="22">
        <v>918.23624519999976</v>
      </c>
      <c r="AO294" s="23">
        <v>659.38428899999997</v>
      </c>
      <c r="AP294" s="21">
        <v>20473.019999999997</v>
      </c>
      <c r="AQ294" s="22">
        <v>2488.2453267999995</v>
      </c>
      <c r="AR294" s="23">
        <v>1721.8346259999998</v>
      </c>
      <c r="AS294" s="21">
        <v>17311.919999999998</v>
      </c>
      <c r="AT294" s="22">
        <v>2060.8606335999993</v>
      </c>
      <c r="AU294" s="23">
        <v>1424.2424661999989</v>
      </c>
      <c r="AV294" s="21">
        <v>31762.139999999996</v>
      </c>
      <c r="AW294" s="22">
        <v>3870.6950252000051</v>
      </c>
      <c r="AX294" s="23">
        <v>2919.1000417999985</v>
      </c>
    </row>
    <row r="295" spans="1:50" x14ac:dyDescent="0.25">
      <c r="A295" s="7">
        <v>286</v>
      </c>
      <c r="B295" s="63" t="s">
        <v>645</v>
      </c>
      <c r="C295" s="163">
        <v>314</v>
      </c>
      <c r="D295" s="91">
        <v>0.25</v>
      </c>
      <c r="E295" s="91" t="s">
        <v>368</v>
      </c>
      <c r="F295" s="74">
        <v>41138</v>
      </c>
      <c r="G295" s="74">
        <v>41138</v>
      </c>
      <c r="H295" s="94" t="s">
        <v>443</v>
      </c>
      <c r="I295" s="70">
        <f t="shared" si="100"/>
        <v>444292.08</v>
      </c>
      <c r="J295" s="18">
        <f t="shared" si="101"/>
        <v>54251.337108800035</v>
      </c>
      <c r="K295" s="19">
        <f t="shared" si="94"/>
        <v>0.1221073693431583</v>
      </c>
      <c r="L295" s="20">
        <f t="shared" si="102"/>
        <v>38519.990999600006</v>
      </c>
      <c r="M295" s="138">
        <v>5541.81</v>
      </c>
      <c r="N295" s="130">
        <f t="shared" si="93"/>
        <v>32978.180999600008</v>
      </c>
      <c r="O295" s="21">
        <v>45706.500000000007</v>
      </c>
      <c r="P295" s="22">
        <v>5660.0655099999985</v>
      </c>
      <c r="Q295" s="23">
        <v>3660.2752852000003</v>
      </c>
      <c r="R295" s="21">
        <v>47477.640000000014</v>
      </c>
      <c r="S295" s="22">
        <v>5921.4276504000027</v>
      </c>
      <c r="T295" s="23">
        <v>4520.7822990000004</v>
      </c>
      <c r="U295" s="21">
        <v>25116.480000000018</v>
      </c>
      <c r="V295" s="22">
        <v>2897.5008359999983</v>
      </c>
      <c r="W295" s="23">
        <v>2127.1752287999998</v>
      </c>
      <c r="X295" s="21">
        <v>39774.6</v>
      </c>
      <c r="Y295" s="22">
        <v>4831.9521527999968</v>
      </c>
      <c r="Z295" s="23">
        <v>3607.1101038000033</v>
      </c>
      <c r="AA295" s="21">
        <v>16426.799999999996</v>
      </c>
      <c r="AB295" s="22">
        <v>1894.4996999999978</v>
      </c>
      <c r="AC295" s="23">
        <v>1306.3259538000011</v>
      </c>
      <c r="AD295" s="21">
        <v>25622.460000000021</v>
      </c>
      <c r="AE295" s="22">
        <v>3058.5412604000021</v>
      </c>
      <c r="AF295" s="23">
        <v>2110.779666200001</v>
      </c>
      <c r="AG295" s="21">
        <v>23094.060000000005</v>
      </c>
      <c r="AH295" s="22">
        <v>2743.5233931999992</v>
      </c>
      <c r="AI295" s="23">
        <v>1696.6911832000005</v>
      </c>
      <c r="AJ295" s="21">
        <v>30830.519999999982</v>
      </c>
      <c r="AK295" s="22">
        <v>3714.9003919999991</v>
      </c>
      <c r="AL295" s="23">
        <v>2641.6355521999994</v>
      </c>
      <c r="AM295" s="21">
        <v>17882.04</v>
      </c>
      <c r="AN295" s="22">
        <v>2162.2963872</v>
      </c>
      <c r="AO295" s="23">
        <v>1548.8081244000002</v>
      </c>
      <c r="AP295" s="21">
        <v>60548.040000000008</v>
      </c>
      <c r="AQ295" s="22">
        <v>7530.8913080000129</v>
      </c>
      <c r="AR295" s="23">
        <v>5244.3247826000006</v>
      </c>
      <c r="AS295" s="21">
        <v>48591.360000000015</v>
      </c>
      <c r="AT295" s="22">
        <v>5942.8677272000077</v>
      </c>
      <c r="AU295" s="23">
        <v>4125.3407761999988</v>
      </c>
      <c r="AV295" s="21">
        <v>63221.580000000024</v>
      </c>
      <c r="AW295" s="22">
        <v>7892.8707916000176</v>
      </c>
      <c r="AX295" s="23">
        <v>5930.7420442000011</v>
      </c>
    </row>
    <row r="296" spans="1:50" x14ac:dyDescent="0.25">
      <c r="A296" s="16">
        <v>287</v>
      </c>
      <c r="B296" s="63" t="s">
        <v>646</v>
      </c>
      <c r="C296" s="163">
        <v>315</v>
      </c>
      <c r="D296" s="91">
        <v>0.25</v>
      </c>
      <c r="E296" s="91" t="s">
        <v>368</v>
      </c>
      <c r="F296" s="74">
        <v>41138</v>
      </c>
      <c r="G296" s="74">
        <v>41138</v>
      </c>
      <c r="H296" s="94" t="s">
        <v>443</v>
      </c>
      <c r="I296" s="70">
        <f t="shared" si="100"/>
        <v>434806.32000000007</v>
      </c>
      <c r="J296" s="18">
        <f t="shared" si="101"/>
        <v>52934.442694400008</v>
      </c>
      <c r="K296" s="19">
        <f t="shared" si="94"/>
        <v>0.12174257884384017</v>
      </c>
      <c r="L296" s="20">
        <f t="shared" si="102"/>
        <v>37552.379973799987</v>
      </c>
      <c r="M296" s="138">
        <v>5402.3200000000006</v>
      </c>
      <c r="N296" s="130">
        <f t="shared" si="93"/>
        <v>32150.059973799987</v>
      </c>
      <c r="O296" s="21">
        <v>46862.400000000001</v>
      </c>
      <c r="P296" s="22">
        <v>5866.6652807999963</v>
      </c>
      <c r="Q296" s="23">
        <v>3833.9249394000003</v>
      </c>
      <c r="R296" s="21">
        <v>41890.74</v>
      </c>
      <c r="S296" s="22">
        <v>5195.3371963999907</v>
      </c>
      <c r="T296" s="23">
        <v>3968.3668850000017</v>
      </c>
      <c r="U296" s="21">
        <v>23532.540000000005</v>
      </c>
      <c r="V296" s="22">
        <v>2725.4656076000019</v>
      </c>
      <c r="W296" s="23">
        <v>2011.3853809999994</v>
      </c>
      <c r="X296" s="21">
        <v>36922.680000000008</v>
      </c>
      <c r="Y296" s="22">
        <v>4457.9558519999982</v>
      </c>
      <c r="Z296" s="23">
        <v>3320.0425877999996</v>
      </c>
      <c r="AA296" s="21">
        <v>20499.96</v>
      </c>
      <c r="AB296" s="22">
        <v>2367.6975847999993</v>
      </c>
      <c r="AC296" s="23">
        <v>1640.0473711999998</v>
      </c>
      <c r="AD296" s="21">
        <v>29398.5</v>
      </c>
      <c r="AE296" s="22">
        <v>3533.3919995999986</v>
      </c>
      <c r="AF296" s="23">
        <v>2466.9652985999996</v>
      </c>
      <c r="AG296" s="21">
        <v>21103.38</v>
      </c>
      <c r="AH296" s="22">
        <v>2481.2058764000021</v>
      </c>
      <c r="AI296" s="23">
        <v>1528.0874425999996</v>
      </c>
      <c r="AJ296" s="21">
        <v>27452.159999999989</v>
      </c>
      <c r="AK296" s="22">
        <v>3285.9600312000034</v>
      </c>
      <c r="AL296" s="23">
        <v>2330.2363361999996</v>
      </c>
      <c r="AM296" s="21">
        <v>15075.060000000001</v>
      </c>
      <c r="AN296" s="22">
        <v>1779.1472059999999</v>
      </c>
      <c r="AO296" s="23">
        <v>1256.1773767999998</v>
      </c>
      <c r="AP296" s="21">
        <v>67660.380000000034</v>
      </c>
      <c r="AQ296" s="22">
        <v>8366.0206236000158</v>
      </c>
      <c r="AR296" s="23">
        <v>5823.0786653999949</v>
      </c>
      <c r="AS296" s="21">
        <v>46287.24</v>
      </c>
      <c r="AT296" s="22">
        <v>5668.356996000005</v>
      </c>
      <c r="AU296" s="23">
        <v>3936.758917199998</v>
      </c>
      <c r="AV296" s="21">
        <v>58121.280000000021</v>
      </c>
      <c r="AW296" s="22">
        <v>7207.2384399999964</v>
      </c>
      <c r="AX296" s="23">
        <v>5437.3087725999949</v>
      </c>
    </row>
    <row r="297" spans="1:50" x14ac:dyDescent="0.25">
      <c r="A297" s="7">
        <v>288</v>
      </c>
      <c r="B297" s="63" t="s">
        <v>238</v>
      </c>
      <c r="C297" s="163">
        <v>316</v>
      </c>
      <c r="D297" s="91">
        <v>0.25</v>
      </c>
      <c r="E297" s="91" t="s">
        <v>368</v>
      </c>
      <c r="F297" s="74">
        <v>40703</v>
      </c>
      <c r="G297" s="74">
        <v>40703</v>
      </c>
      <c r="H297" s="94" t="s">
        <v>628</v>
      </c>
      <c r="I297" s="70">
        <f t="shared" si="100"/>
        <v>141566.39999999997</v>
      </c>
      <c r="J297" s="18">
        <f t="shared" si="101"/>
        <v>16901.888864</v>
      </c>
      <c r="K297" s="19">
        <f t="shared" si="94"/>
        <v>0.11939195221464984</v>
      </c>
      <c r="L297" s="20">
        <f t="shared" si="102"/>
        <v>11876.55508</v>
      </c>
      <c r="M297" s="138">
        <v>1716.79</v>
      </c>
      <c r="N297" s="130">
        <f t="shared" si="93"/>
        <v>10159.765080000001</v>
      </c>
      <c r="O297" s="21">
        <v>14536.4</v>
      </c>
      <c r="P297" s="22">
        <v>1767.1427240000016</v>
      </c>
      <c r="Q297" s="23">
        <v>1130.0504080000001</v>
      </c>
      <c r="R297" s="21">
        <v>15854.799999999985</v>
      </c>
      <c r="S297" s="22">
        <v>1933.9552479999998</v>
      </c>
      <c r="T297" s="23">
        <v>1457.1923679999998</v>
      </c>
      <c r="U297" s="21">
        <v>7132.7999999999993</v>
      </c>
      <c r="V297" s="22">
        <v>813.50674400000003</v>
      </c>
      <c r="W297" s="23">
        <v>584.61983999999961</v>
      </c>
      <c r="X297" s="21">
        <v>12212.799999999997</v>
      </c>
      <c r="Y297" s="22">
        <v>1440.4283559999994</v>
      </c>
      <c r="Z297" s="23">
        <v>1059.7948920000003</v>
      </c>
      <c r="AA297" s="21">
        <v>5797.2</v>
      </c>
      <c r="AB297" s="22">
        <v>661.96826799999974</v>
      </c>
      <c r="AC297" s="23">
        <v>449.84292000000005</v>
      </c>
      <c r="AD297" s="21">
        <v>9639.6</v>
      </c>
      <c r="AE297" s="22">
        <v>1150.8690839999999</v>
      </c>
      <c r="AF297" s="23">
        <v>797.76313999999957</v>
      </c>
      <c r="AG297" s="21">
        <v>5649.1999999999989</v>
      </c>
      <c r="AH297" s="22">
        <v>645.52389600000026</v>
      </c>
      <c r="AI297" s="23">
        <v>406.84441600000002</v>
      </c>
      <c r="AJ297" s="21">
        <v>7640.3999999999987</v>
      </c>
      <c r="AK297" s="22">
        <v>893.49304800000073</v>
      </c>
      <c r="AL297" s="23">
        <v>621.27742400000011</v>
      </c>
      <c r="AM297" s="21">
        <v>5000.4000000000005</v>
      </c>
      <c r="AN297" s="22">
        <v>581.90018799999996</v>
      </c>
      <c r="AO297" s="23">
        <v>408.7845559999999</v>
      </c>
      <c r="AP297" s="21">
        <v>22887.599999999984</v>
      </c>
      <c r="AQ297" s="22">
        <v>2766.1485960000009</v>
      </c>
      <c r="AR297" s="23">
        <v>1907.7098199999996</v>
      </c>
      <c r="AS297" s="21">
        <v>14806.400000000003</v>
      </c>
      <c r="AT297" s="22">
        <v>1803.906539999999</v>
      </c>
      <c r="AU297" s="23">
        <v>1246.0152760000005</v>
      </c>
      <c r="AV297" s="21">
        <v>20408.8</v>
      </c>
      <c r="AW297" s="22">
        <v>2443.0461719999998</v>
      </c>
      <c r="AX297" s="23">
        <v>1806.6600200000005</v>
      </c>
    </row>
    <row r="298" spans="1:50" x14ac:dyDescent="0.25">
      <c r="A298" s="7">
        <v>289</v>
      </c>
      <c r="B298" s="63" t="s">
        <v>647</v>
      </c>
      <c r="C298" s="163">
        <v>317</v>
      </c>
      <c r="D298" s="91">
        <v>0.25</v>
      </c>
      <c r="E298" s="91" t="s">
        <v>368</v>
      </c>
      <c r="F298" s="74">
        <v>40994</v>
      </c>
      <c r="G298" s="74">
        <v>41096</v>
      </c>
      <c r="H298" s="94" t="s">
        <v>445</v>
      </c>
      <c r="I298" s="70">
        <f t="shared" si="100"/>
        <v>372809.33999999997</v>
      </c>
      <c r="J298" s="18">
        <f t="shared" si="101"/>
        <v>45309.594124400013</v>
      </c>
      <c r="K298" s="19">
        <f t="shared" si="94"/>
        <v>0.12153556593941561</v>
      </c>
      <c r="L298" s="20">
        <f t="shared" si="102"/>
        <v>32211.531528199986</v>
      </c>
      <c r="M298" s="138">
        <v>4646.88</v>
      </c>
      <c r="N298" s="130">
        <f t="shared" si="93"/>
        <v>27564.651528199985</v>
      </c>
      <c r="O298" s="21">
        <v>42727.26</v>
      </c>
      <c r="P298" s="22">
        <v>5330.4818156000028</v>
      </c>
      <c r="Q298" s="23">
        <v>3434.573971400001</v>
      </c>
      <c r="R298" s="21">
        <v>37767.660000000011</v>
      </c>
      <c r="S298" s="22">
        <v>4658.975933999991</v>
      </c>
      <c r="T298" s="23">
        <v>3527.4197730000019</v>
      </c>
      <c r="U298" s="21">
        <v>16011.539999999995</v>
      </c>
      <c r="V298" s="22">
        <v>1863.1381811999991</v>
      </c>
      <c r="W298" s="23">
        <v>1390.7564826</v>
      </c>
      <c r="X298" s="21">
        <v>31911.899999999991</v>
      </c>
      <c r="Y298" s="22">
        <v>3831.4025571999996</v>
      </c>
      <c r="Z298" s="23">
        <v>2861.516143599998</v>
      </c>
      <c r="AA298" s="21">
        <v>14650.559999999998</v>
      </c>
      <c r="AB298" s="22">
        <v>1650.2432568000006</v>
      </c>
      <c r="AC298" s="23">
        <v>1164.5179049999992</v>
      </c>
      <c r="AD298" s="21">
        <v>20654.760000000002</v>
      </c>
      <c r="AE298" s="22">
        <v>2428.5398759999975</v>
      </c>
      <c r="AF298" s="23">
        <v>1700.7659628000004</v>
      </c>
      <c r="AG298" s="21">
        <v>16021.859999999999</v>
      </c>
      <c r="AH298" s="22">
        <v>1862.6498676000017</v>
      </c>
      <c r="AI298" s="23">
        <v>1169.4645989999999</v>
      </c>
      <c r="AJ298" s="21">
        <v>23338.619999999995</v>
      </c>
      <c r="AK298" s="22">
        <v>2747.7414979999985</v>
      </c>
      <c r="AL298" s="23">
        <v>1950.3279476000002</v>
      </c>
      <c r="AM298" s="21">
        <v>13870.979999999998</v>
      </c>
      <c r="AN298" s="22">
        <v>1651.060320399999</v>
      </c>
      <c r="AO298" s="23">
        <v>1187.6550760000002</v>
      </c>
      <c r="AP298" s="21">
        <v>57519.179999999993</v>
      </c>
      <c r="AQ298" s="22">
        <v>7162.1208036000062</v>
      </c>
      <c r="AR298" s="23">
        <v>5017.4477844000012</v>
      </c>
      <c r="AS298" s="21">
        <v>41309.22</v>
      </c>
      <c r="AT298" s="22">
        <v>5056.3036300000022</v>
      </c>
      <c r="AU298" s="23">
        <v>3502.4185227999956</v>
      </c>
      <c r="AV298" s="21">
        <v>57025.800000000017</v>
      </c>
      <c r="AW298" s="22">
        <v>7066.9363840000078</v>
      </c>
      <c r="AX298" s="23">
        <v>5304.6673599999976</v>
      </c>
    </row>
    <row r="299" spans="1:50" x14ac:dyDescent="0.25">
      <c r="A299" s="16">
        <v>290</v>
      </c>
      <c r="B299" s="63" t="s">
        <v>648</v>
      </c>
      <c r="C299" s="163">
        <v>318</v>
      </c>
      <c r="D299" s="91">
        <v>0.25</v>
      </c>
      <c r="E299" s="91" t="s">
        <v>368</v>
      </c>
      <c r="F299" s="74">
        <v>40994</v>
      </c>
      <c r="G299" s="74">
        <v>41096</v>
      </c>
      <c r="H299" s="94" t="s">
        <v>445</v>
      </c>
      <c r="I299" s="70">
        <f t="shared" si="100"/>
        <v>412139.94</v>
      </c>
      <c r="J299" s="18">
        <f t="shared" si="101"/>
        <v>50172.219710000019</v>
      </c>
      <c r="K299" s="19">
        <f t="shared" si="94"/>
        <v>0.12173588347200714</v>
      </c>
      <c r="L299" s="20">
        <f t="shared" si="102"/>
        <v>35710.134296000004</v>
      </c>
      <c r="M299" s="138">
        <v>5108.9699999999993</v>
      </c>
      <c r="N299" s="130">
        <f t="shared" si="93"/>
        <v>30601.164296000003</v>
      </c>
      <c r="O299" s="21">
        <v>46361.58</v>
      </c>
      <c r="P299" s="22">
        <v>5797.6349876000031</v>
      </c>
      <c r="Q299" s="23">
        <v>3766.2294308000019</v>
      </c>
      <c r="R299" s="21">
        <v>44112.960000000014</v>
      </c>
      <c r="S299" s="22">
        <v>5439.3995520000044</v>
      </c>
      <c r="T299" s="23">
        <v>4120.0908780000036</v>
      </c>
      <c r="U299" s="21">
        <v>15317.099999999999</v>
      </c>
      <c r="V299" s="22">
        <v>1761.5653268000001</v>
      </c>
      <c r="W299" s="23">
        <v>1302.5652566000001</v>
      </c>
      <c r="X299" s="21">
        <v>35433.899999999994</v>
      </c>
      <c r="Y299" s="22">
        <v>4301.9807220000012</v>
      </c>
      <c r="Z299" s="23">
        <v>3214.7969082000009</v>
      </c>
      <c r="AA299" s="21">
        <v>10481.640000000007</v>
      </c>
      <c r="AB299" s="22">
        <v>1175.8568959999982</v>
      </c>
      <c r="AC299" s="23">
        <v>819.09317720000024</v>
      </c>
      <c r="AD299" s="21">
        <v>20689.919999999995</v>
      </c>
      <c r="AE299" s="22">
        <v>2457.1787071999984</v>
      </c>
      <c r="AF299" s="23">
        <v>1691.2359668000006</v>
      </c>
      <c r="AG299" s="21">
        <v>23513.099999999995</v>
      </c>
      <c r="AH299" s="22">
        <v>2762.1791251999989</v>
      </c>
      <c r="AI299" s="23">
        <v>1770.2988307999999</v>
      </c>
      <c r="AJ299" s="21">
        <v>32104.139999999985</v>
      </c>
      <c r="AK299" s="22">
        <v>3803.3783811999961</v>
      </c>
      <c r="AL299" s="23">
        <v>2710.3732882000004</v>
      </c>
      <c r="AM299" s="21">
        <v>18517.439999999999</v>
      </c>
      <c r="AN299" s="22">
        <v>2205.6755583999998</v>
      </c>
      <c r="AO299" s="23">
        <v>1592.8522654000008</v>
      </c>
      <c r="AP299" s="21">
        <v>56253.240000000013</v>
      </c>
      <c r="AQ299" s="22">
        <v>7006.5181488000035</v>
      </c>
      <c r="AR299" s="23">
        <v>4925.5786296000006</v>
      </c>
      <c r="AS299" s="21">
        <v>40491.839999999997</v>
      </c>
      <c r="AT299" s="22">
        <v>4935.3275592000036</v>
      </c>
      <c r="AU299" s="23">
        <v>3416.2890623999992</v>
      </c>
      <c r="AV299" s="21">
        <v>68863.08</v>
      </c>
      <c r="AW299" s="22">
        <v>8525.5247456000106</v>
      </c>
      <c r="AX299" s="23">
        <v>6380.730601999996</v>
      </c>
    </row>
    <row r="300" spans="1:50" x14ac:dyDescent="0.25">
      <c r="A300" s="7">
        <v>291</v>
      </c>
      <c r="B300" s="63" t="s">
        <v>649</v>
      </c>
      <c r="C300" s="163">
        <v>320</v>
      </c>
      <c r="D300" s="91">
        <v>0.25</v>
      </c>
      <c r="E300" s="91" t="s">
        <v>368</v>
      </c>
      <c r="F300" s="74">
        <v>40976</v>
      </c>
      <c r="G300" s="74">
        <v>41102</v>
      </c>
      <c r="H300" s="94" t="s">
        <v>446</v>
      </c>
      <c r="I300" s="70">
        <f t="shared" si="100"/>
        <v>551683.32000000007</v>
      </c>
      <c r="J300" s="18">
        <f t="shared" si="101"/>
        <v>67520.498316000027</v>
      </c>
      <c r="K300" s="19">
        <f t="shared" si="94"/>
        <v>0.12238995791281132</v>
      </c>
      <c r="L300" s="20">
        <f t="shared" si="102"/>
        <v>47930.247816599986</v>
      </c>
      <c r="M300" s="138">
        <v>6878.9100000000017</v>
      </c>
      <c r="N300" s="130">
        <f t="shared" si="93"/>
        <v>41051.337816599982</v>
      </c>
      <c r="O300" s="21">
        <v>55710.479999999996</v>
      </c>
      <c r="P300" s="22">
        <v>7032.5986040000007</v>
      </c>
      <c r="Q300" s="23">
        <v>4485.4471448000022</v>
      </c>
      <c r="R300" s="21">
        <v>52191.78</v>
      </c>
      <c r="S300" s="22">
        <v>6463.9300316000053</v>
      </c>
      <c r="T300" s="23">
        <v>4912.4605897999991</v>
      </c>
      <c r="U300" s="21">
        <v>32402.94000000001</v>
      </c>
      <c r="V300" s="22">
        <v>3792.5554972</v>
      </c>
      <c r="W300" s="23">
        <v>2809.6925650000012</v>
      </c>
      <c r="X300" s="21">
        <v>47424.419999999991</v>
      </c>
      <c r="Y300" s="22">
        <v>5752.9816332000037</v>
      </c>
      <c r="Z300" s="23">
        <v>4301.5854078000002</v>
      </c>
      <c r="AA300" s="21">
        <v>28047.24</v>
      </c>
      <c r="AB300" s="22">
        <v>3247.3267440000018</v>
      </c>
      <c r="AC300" s="23">
        <v>2305.3562969999998</v>
      </c>
      <c r="AD300" s="21">
        <v>33832.26</v>
      </c>
      <c r="AE300" s="22">
        <v>4054.2060844000034</v>
      </c>
      <c r="AF300" s="23">
        <v>2797.8233799999989</v>
      </c>
      <c r="AG300" s="21">
        <v>30101.039999999997</v>
      </c>
      <c r="AH300" s="22">
        <v>3603.8072104000007</v>
      </c>
      <c r="AI300" s="23">
        <v>2312.6045074000003</v>
      </c>
      <c r="AJ300" s="21">
        <v>35675.340000000004</v>
      </c>
      <c r="AK300" s="22">
        <v>4291.5811604000028</v>
      </c>
      <c r="AL300" s="23">
        <v>3053.3055475999977</v>
      </c>
      <c r="AM300" s="21">
        <v>21524.399999999994</v>
      </c>
      <c r="AN300" s="22">
        <v>2595.5030080000001</v>
      </c>
      <c r="AO300" s="23">
        <v>1866.4469979999997</v>
      </c>
      <c r="AP300" s="21">
        <v>86246.75999999998</v>
      </c>
      <c r="AQ300" s="22">
        <v>10795.710035200011</v>
      </c>
      <c r="AR300" s="23">
        <v>7576.5233013999932</v>
      </c>
      <c r="AS300" s="21">
        <v>55982.040000000008</v>
      </c>
      <c r="AT300" s="22">
        <v>6853.9121039999973</v>
      </c>
      <c r="AU300" s="23">
        <v>4741.780756199998</v>
      </c>
      <c r="AV300" s="21">
        <v>72544.62000000001</v>
      </c>
      <c r="AW300" s="22">
        <v>9036.3862035999991</v>
      </c>
      <c r="AX300" s="23">
        <v>6767.2213215999991</v>
      </c>
    </row>
    <row r="301" spans="1:50" x14ac:dyDescent="0.25">
      <c r="A301" s="7">
        <v>292</v>
      </c>
      <c r="B301" s="63" t="s">
        <v>649</v>
      </c>
      <c r="C301" s="163">
        <v>319</v>
      </c>
      <c r="D301" s="91">
        <v>0.25</v>
      </c>
      <c r="E301" s="91" t="s">
        <v>368</v>
      </c>
      <c r="F301" s="74">
        <v>41092</v>
      </c>
      <c r="G301" s="74">
        <v>41081</v>
      </c>
      <c r="H301" s="94" t="s">
        <v>444</v>
      </c>
      <c r="I301" s="70">
        <f t="shared" si="100"/>
        <v>177435.47999999998</v>
      </c>
      <c r="J301" s="18">
        <f t="shared" si="101"/>
        <v>21358.110567200012</v>
      </c>
      <c r="K301" s="19">
        <f t="shared" si="94"/>
        <v>0.12037113753799418</v>
      </c>
      <c r="L301" s="20">
        <f t="shared" si="102"/>
        <v>15102.970820599996</v>
      </c>
      <c r="M301" s="138">
        <v>2220.9700000000003</v>
      </c>
      <c r="N301" s="130">
        <f t="shared" si="93"/>
        <v>12882.000820599995</v>
      </c>
      <c r="O301" s="21">
        <v>22320.420000000002</v>
      </c>
      <c r="P301" s="22">
        <v>2763.6327732</v>
      </c>
      <c r="Q301" s="23">
        <v>1841.4910128000004</v>
      </c>
      <c r="R301" s="21">
        <v>22958.519999999997</v>
      </c>
      <c r="S301" s="22">
        <v>2844.820189600001</v>
      </c>
      <c r="T301" s="23">
        <v>2145.6030837999992</v>
      </c>
      <c r="U301" s="21">
        <v>4882.08</v>
      </c>
      <c r="V301" s="22">
        <v>541.94231360000003</v>
      </c>
      <c r="W301" s="23">
        <v>387.29752040000005</v>
      </c>
      <c r="X301" s="21">
        <v>13892.939999999999</v>
      </c>
      <c r="Y301" s="22">
        <v>1653.0159252000021</v>
      </c>
      <c r="Z301" s="23">
        <v>1212.3546660000002</v>
      </c>
      <c r="AA301" s="21">
        <v>1644.42</v>
      </c>
      <c r="AB301" s="22">
        <v>172.89406200000002</v>
      </c>
      <c r="AC301" s="23">
        <v>105.04632599999999</v>
      </c>
      <c r="AD301" s="21">
        <v>9626.4</v>
      </c>
      <c r="AE301" s="22">
        <v>1127.0214448000002</v>
      </c>
      <c r="AF301" s="23">
        <v>784.00241680000022</v>
      </c>
      <c r="AG301" s="21">
        <v>9374.5799999999981</v>
      </c>
      <c r="AH301" s="22">
        <v>1081.3159051999994</v>
      </c>
      <c r="AI301" s="23">
        <v>656.14555519999976</v>
      </c>
      <c r="AJ301" s="21">
        <v>11312.880000000001</v>
      </c>
      <c r="AK301" s="22">
        <v>1306.3973799999999</v>
      </c>
      <c r="AL301" s="23">
        <v>897.29629359999967</v>
      </c>
      <c r="AM301" s="21">
        <v>8136.8400000000011</v>
      </c>
      <c r="AN301" s="22">
        <v>966.14590080000016</v>
      </c>
      <c r="AO301" s="23">
        <v>688.04997720000017</v>
      </c>
      <c r="AP301" s="21">
        <v>19322.639999999996</v>
      </c>
      <c r="AQ301" s="22">
        <v>2322.5434751999983</v>
      </c>
      <c r="AR301" s="23">
        <v>1591.6655249999999</v>
      </c>
      <c r="AS301" s="21">
        <v>18961.020000000004</v>
      </c>
      <c r="AT301" s="22">
        <v>2275.0966083999992</v>
      </c>
      <c r="AU301" s="23">
        <v>1575.2130886</v>
      </c>
      <c r="AV301" s="21">
        <v>35002.74</v>
      </c>
      <c r="AW301" s="22">
        <v>4303.2845892000096</v>
      </c>
      <c r="AX301" s="23">
        <v>3218.8053551999965</v>
      </c>
    </row>
    <row r="302" spans="1:50" x14ac:dyDescent="0.25">
      <c r="A302" s="16">
        <v>293</v>
      </c>
      <c r="B302" s="63" t="s">
        <v>650</v>
      </c>
      <c r="C302" s="163">
        <v>322</v>
      </c>
      <c r="D302" s="91">
        <v>0.25</v>
      </c>
      <c r="E302" s="91" t="s">
        <v>368</v>
      </c>
      <c r="F302" s="74">
        <v>40969</v>
      </c>
      <c r="G302" s="74">
        <v>41102</v>
      </c>
      <c r="H302" s="94" t="s">
        <v>446</v>
      </c>
      <c r="I302" s="70">
        <f t="shared" si="100"/>
        <v>548657.28</v>
      </c>
      <c r="J302" s="18">
        <f t="shared" si="101"/>
        <v>67309.302708000003</v>
      </c>
      <c r="K302" s="19">
        <f t="shared" si="94"/>
        <v>0.12268005030025302</v>
      </c>
      <c r="L302" s="20">
        <f t="shared" si="102"/>
        <v>47866.262489999994</v>
      </c>
      <c r="M302" s="138">
        <v>6873.12</v>
      </c>
      <c r="N302" s="130">
        <f t="shared" si="93"/>
        <v>40993.142489999991</v>
      </c>
      <c r="O302" s="21">
        <v>56175.420000000006</v>
      </c>
      <c r="P302" s="22">
        <v>7062.3381443999924</v>
      </c>
      <c r="Q302" s="23">
        <v>4502.7084761999995</v>
      </c>
      <c r="R302" s="21">
        <v>54504.240000000005</v>
      </c>
      <c r="S302" s="22">
        <v>6825.8892664000114</v>
      </c>
      <c r="T302" s="23">
        <v>5223.8554755999994</v>
      </c>
      <c r="U302" s="21">
        <v>32321.219999999994</v>
      </c>
      <c r="V302" s="22">
        <v>3771.0730955999993</v>
      </c>
      <c r="W302" s="23">
        <v>2789.6021610000021</v>
      </c>
      <c r="X302" s="21">
        <v>45603.18</v>
      </c>
      <c r="Y302" s="22">
        <v>5527.222913999999</v>
      </c>
      <c r="Z302" s="23">
        <v>4140.0949481999996</v>
      </c>
      <c r="AA302" s="21">
        <v>27583.559999999994</v>
      </c>
      <c r="AB302" s="22">
        <v>3208.2499832000012</v>
      </c>
      <c r="AC302" s="23">
        <v>2275.4980592000006</v>
      </c>
      <c r="AD302" s="21">
        <v>34607.219999999994</v>
      </c>
      <c r="AE302" s="22">
        <v>4154.5874747999951</v>
      </c>
      <c r="AF302" s="23">
        <v>2866.2542244000006</v>
      </c>
      <c r="AG302" s="21">
        <v>29137.979999999996</v>
      </c>
      <c r="AH302" s="22">
        <v>3470.9723883999991</v>
      </c>
      <c r="AI302" s="23">
        <v>2195.9473203999996</v>
      </c>
      <c r="AJ302" s="21">
        <v>36723.599999999991</v>
      </c>
      <c r="AK302" s="22">
        <v>4440.6799743999954</v>
      </c>
      <c r="AL302" s="23">
        <v>3181.6192180000007</v>
      </c>
      <c r="AM302" s="21">
        <v>20732.939999999999</v>
      </c>
      <c r="AN302" s="22">
        <v>2514.2734427999994</v>
      </c>
      <c r="AO302" s="23">
        <v>1823.2784076</v>
      </c>
      <c r="AP302" s="21">
        <v>82641.540000000008</v>
      </c>
      <c r="AQ302" s="22">
        <v>10356.082833200007</v>
      </c>
      <c r="AR302" s="23">
        <v>7264.3970827999956</v>
      </c>
      <c r="AS302" s="21">
        <v>56193.360000000008</v>
      </c>
      <c r="AT302" s="22">
        <v>6862.6923208000007</v>
      </c>
      <c r="AU302" s="23">
        <v>4744.8020367999998</v>
      </c>
      <c r="AV302" s="21">
        <v>72433.02</v>
      </c>
      <c r="AW302" s="22">
        <v>9115.2408700000015</v>
      </c>
      <c r="AX302" s="23">
        <v>6858.2050797999991</v>
      </c>
    </row>
    <row r="303" spans="1:50" x14ac:dyDescent="0.25">
      <c r="A303" s="7">
        <v>294</v>
      </c>
      <c r="B303" s="63" t="s">
        <v>650</v>
      </c>
      <c r="C303" s="163">
        <v>321</v>
      </c>
      <c r="D303" s="91">
        <v>0.25</v>
      </c>
      <c r="E303" s="91" t="s">
        <v>368</v>
      </c>
      <c r="F303" s="74">
        <v>41092</v>
      </c>
      <c r="G303" s="74">
        <v>41081</v>
      </c>
      <c r="H303" s="94" t="s">
        <v>444</v>
      </c>
      <c r="I303" s="70">
        <f t="shared" si="100"/>
        <v>207017.52000000002</v>
      </c>
      <c r="J303" s="18">
        <f t="shared" si="101"/>
        <v>24937.569331200015</v>
      </c>
      <c r="K303" s="19">
        <f t="shared" si="94"/>
        <v>0.12046115387335339</v>
      </c>
      <c r="L303" s="20">
        <f t="shared" si="102"/>
        <v>17667.033927600001</v>
      </c>
      <c r="M303" s="138">
        <v>2578.3500000000004</v>
      </c>
      <c r="N303" s="130">
        <f t="shared" si="93"/>
        <v>15088.683927600001</v>
      </c>
      <c r="O303" s="21">
        <v>24143.88</v>
      </c>
      <c r="P303" s="22">
        <v>2956.9103847999991</v>
      </c>
      <c r="Q303" s="23">
        <v>1913.3043237999991</v>
      </c>
      <c r="R303" s="21">
        <v>25875.180000000008</v>
      </c>
      <c r="S303" s="22">
        <v>3206.8251620000046</v>
      </c>
      <c r="T303" s="23">
        <v>2426.6773976000004</v>
      </c>
      <c r="U303" s="21">
        <v>6778.7999999999975</v>
      </c>
      <c r="V303" s="22">
        <v>771.27850879999892</v>
      </c>
      <c r="W303" s="23">
        <v>556.51969460000032</v>
      </c>
      <c r="X303" s="21">
        <v>17686.739999999998</v>
      </c>
      <c r="Y303" s="22">
        <v>2113.9767676000001</v>
      </c>
      <c r="Z303" s="23">
        <v>1566.7530285999994</v>
      </c>
      <c r="AA303" s="21">
        <v>5628.8399999999965</v>
      </c>
      <c r="AB303" s="22">
        <v>636.07985440000016</v>
      </c>
      <c r="AC303" s="23">
        <v>427.96380459999978</v>
      </c>
      <c r="AD303" s="21">
        <v>12352.320000000005</v>
      </c>
      <c r="AE303" s="22">
        <v>1426.6331703999995</v>
      </c>
      <c r="AF303" s="23">
        <v>969.34071640000047</v>
      </c>
      <c r="AG303" s="21">
        <v>11201.46</v>
      </c>
      <c r="AH303" s="22">
        <v>1307.7087275999995</v>
      </c>
      <c r="AI303" s="23">
        <v>803.70284759999936</v>
      </c>
      <c r="AJ303" s="21">
        <v>14849.76</v>
      </c>
      <c r="AK303" s="22">
        <v>1770.5870863999992</v>
      </c>
      <c r="AL303" s="23">
        <v>1239.9682868000009</v>
      </c>
      <c r="AM303" s="21">
        <v>10012.020000000002</v>
      </c>
      <c r="AN303" s="22">
        <v>1197.4335739999999</v>
      </c>
      <c r="AO303" s="23">
        <v>859.863968</v>
      </c>
      <c r="AP303" s="21">
        <v>20181.54</v>
      </c>
      <c r="AQ303" s="22">
        <v>2425.8772051999981</v>
      </c>
      <c r="AR303" s="23">
        <v>1668.6866077999998</v>
      </c>
      <c r="AS303" s="21">
        <v>19241.28</v>
      </c>
      <c r="AT303" s="22">
        <v>2300.0514728000003</v>
      </c>
      <c r="AU303" s="23">
        <v>1591.0047728000004</v>
      </c>
      <c r="AV303" s="21">
        <v>39065.700000000004</v>
      </c>
      <c r="AW303" s="22">
        <v>4824.2074172000093</v>
      </c>
      <c r="AX303" s="23">
        <v>3643.2484789999985</v>
      </c>
    </row>
    <row r="304" spans="1:50" x14ac:dyDescent="0.25">
      <c r="A304" s="7">
        <v>295</v>
      </c>
      <c r="B304" s="63" t="s">
        <v>651</v>
      </c>
      <c r="C304" s="163">
        <v>323</v>
      </c>
      <c r="D304" s="91">
        <v>0.25</v>
      </c>
      <c r="E304" s="91" t="s">
        <v>368</v>
      </c>
      <c r="F304" s="74">
        <v>40969</v>
      </c>
      <c r="G304" s="74">
        <v>41081</v>
      </c>
      <c r="H304" s="94" t="s">
        <v>447</v>
      </c>
      <c r="I304" s="70">
        <f t="shared" si="100"/>
        <v>200230.86000000002</v>
      </c>
      <c r="J304" s="18">
        <f t="shared" si="101"/>
        <v>23897.149798800012</v>
      </c>
      <c r="K304" s="19">
        <f t="shared" si="94"/>
        <v>0.11934798561420558</v>
      </c>
      <c r="L304" s="20">
        <f t="shared" si="102"/>
        <v>16811.524679399998</v>
      </c>
      <c r="M304" s="138">
        <v>2513.69</v>
      </c>
      <c r="N304" s="130">
        <f t="shared" si="93"/>
        <v>14297.834679399997</v>
      </c>
      <c r="O304" s="21">
        <v>20508.119999999995</v>
      </c>
      <c r="P304" s="22">
        <v>2448.5174112</v>
      </c>
      <c r="Q304" s="23">
        <v>1584.1317389999988</v>
      </c>
      <c r="R304" s="21">
        <v>24460.2</v>
      </c>
      <c r="S304" s="22">
        <v>3031.5082871999962</v>
      </c>
      <c r="T304" s="23">
        <v>2292.8105976000011</v>
      </c>
      <c r="U304" s="21">
        <v>7089.9600000000009</v>
      </c>
      <c r="V304" s="22">
        <v>787.62735440000051</v>
      </c>
      <c r="W304" s="23">
        <v>567.56038879999971</v>
      </c>
      <c r="X304" s="21">
        <v>16493.879999999997</v>
      </c>
      <c r="Y304" s="22">
        <v>1967.236241600001</v>
      </c>
      <c r="Z304" s="23">
        <v>1448.2034437999994</v>
      </c>
      <c r="AA304" s="21">
        <v>5458.2</v>
      </c>
      <c r="AB304" s="22">
        <v>609.38588000000004</v>
      </c>
      <c r="AC304" s="23">
        <v>409.88453659999988</v>
      </c>
      <c r="AD304" s="21">
        <v>12461.400000000005</v>
      </c>
      <c r="AE304" s="22">
        <v>1463.779156000001</v>
      </c>
      <c r="AF304" s="23">
        <v>1011.5709525999998</v>
      </c>
      <c r="AG304" s="21">
        <v>12446.4</v>
      </c>
      <c r="AH304" s="22">
        <v>1462.9396872000007</v>
      </c>
      <c r="AI304" s="23">
        <v>914.40341880000062</v>
      </c>
      <c r="AJ304" s="21">
        <v>14842.68</v>
      </c>
      <c r="AK304" s="22">
        <v>1721.2388256000004</v>
      </c>
      <c r="AL304" s="23">
        <v>1187.0350662000019</v>
      </c>
      <c r="AM304" s="21">
        <v>8983.8599999999988</v>
      </c>
      <c r="AN304" s="22">
        <v>1055.1538156000004</v>
      </c>
      <c r="AO304" s="23">
        <v>743.30296480000004</v>
      </c>
      <c r="AP304" s="21">
        <v>24195.720000000005</v>
      </c>
      <c r="AQ304" s="22">
        <v>2939.8968127999951</v>
      </c>
      <c r="AR304" s="23">
        <v>2030.8087676000005</v>
      </c>
      <c r="AS304" s="21">
        <v>20396.879999999997</v>
      </c>
      <c r="AT304" s="22">
        <v>2446.961692800005</v>
      </c>
      <c r="AU304" s="23">
        <v>1687.1837729999988</v>
      </c>
      <c r="AV304" s="21">
        <v>32893.560000000005</v>
      </c>
      <c r="AW304" s="22">
        <v>3962.904634400008</v>
      </c>
      <c r="AX304" s="23">
        <v>2934.6290305999983</v>
      </c>
    </row>
    <row r="305" spans="1:50" x14ac:dyDescent="0.25">
      <c r="A305" s="16">
        <v>296</v>
      </c>
      <c r="B305" s="63" t="s">
        <v>652</v>
      </c>
      <c r="C305" s="163">
        <v>306</v>
      </c>
      <c r="D305" s="91">
        <v>0.25</v>
      </c>
      <c r="E305" s="91" t="s">
        <v>368</v>
      </c>
      <c r="F305" s="74">
        <v>40987</v>
      </c>
      <c r="G305" s="74">
        <v>41081</v>
      </c>
      <c r="H305" s="94" t="s">
        <v>447</v>
      </c>
      <c r="I305" s="70">
        <f t="shared" si="100"/>
        <v>166638.24</v>
      </c>
      <c r="J305" s="18">
        <f t="shared" si="101"/>
        <v>20027.264931999998</v>
      </c>
      <c r="K305" s="19">
        <f t="shared" si="94"/>
        <v>0.12018408819008169</v>
      </c>
      <c r="L305" s="20">
        <f t="shared" si="102"/>
        <v>14258.558732199999</v>
      </c>
      <c r="M305" s="138">
        <v>2063.5500000000002</v>
      </c>
      <c r="N305" s="130">
        <f t="shared" si="93"/>
        <v>12195.0087322</v>
      </c>
      <c r="O305" s="21">
        <v>23166.9</v>
      </c>
      <c r="P305" s="22">
        <v>2847.4580227999963</v>
      </c>
      <c r="Q305" s="23">
        <v>1880.7377408</v>
      </c>
      <c r="R305" s="21">
        <v>20492.04</v>
      </c>
      <c r="S305" s="22">
        <v>2521.0058584000012</v>
      </c>
      <c r="T305" s="23">
        <v>1885.8397804000001</v>
      </c>
      <c r="U305" s="21">
        <v>6277.6799999999967</v>
      </c>
      <c r="V305" s="22">
        <v>721.9485927999998</v>
      </c>
      <c r="W305" s="23">
        <v>524.08221700000001</v>
      </c>
      <c r="X305" s="21">
        <v>16090.440000000004</v>
      </c>
      <c r="Y305" s="22">
        <v>1924.8734887999992</v>
      </c>
      <c r="Z305" s="23">
        <v>1421.2912537999996</v>
      </c>
      <c r="AA305" s="21">
        <v>4853.9399999999996</v>
      </c>
      <c r="AB305" s="22">
        <v>545.79345959999978</v>
      </c>
      <c r="AC305" s="23">
        <v>367.77922619999987</v>
      </c>
      <c r="AD305" s="21">
        <v>8376.0600000000013</v>
      </c>
      <c r="AE305" s="22">
        <v>959.83140760000038</v>
      </c>
      <c r="AF305" s="23">
        <v>671.85962800000027</v>
      </c>
      <c r="AG305" s="21">
        <v>160.86000000000001</v>
      </c>
      <c r="AH305" s="22">
        <v>13.476598800000009</v>
      </c>
      <c r="AI305" s="23">
        <v>6.8329085999999961</v>
      </c>
      <c r="AJ305" s="21">
        <v>11333.699999999999</v>
      </c>
      <c r="AK305" s="22">
        <v>1317.7260324000001</v>
      </c>
      <c r="AL305" s="23">
        <v>919.43177279999998</v>
      </c>
      <c r="AM305" s="21">
        <v>5814.66</v>
      </c>
      <c r="AN305" s="22">
        <v>675.59181159999991</v>
      </c>
      <c r="AO305" s="23">
        <v>479.94972519999988</v>
      </c>
      <c r="AP305" s="21">
        <v>22140.05999999999</v>
      </c>
      <c r="AQ305" s="22">
        <v>2702.699865999999</v>
      </c>
      <c r="AR305" s="23">
        <v>1874.8745241999993</v>
      </c>
      <c r="AS305" s="21">
        <v>15148.439999999999</v>
      </c>
      <c r="AT305" s="22">
        <v>1791.1901487999985</v>
      </c>
      <c r="AU305" s="23">
        <v>1232.9944210000006</v>
      </c>
      <c r="AV305" s="21">
        <v>32783.459999999992</v>
      </c>
      <c r="AW305" s="22">
        <v>4005.6696444000027</v>
      </c>
      <c r="AX305" s="23">
        <v>2992.8855341999979</v>
      </c>
    </row>
    <row r="306" spans="1:50" x14ac:dyDescent="0.25">
      <c r="A306" s="7">
        <v>297</v>
      </c>
      <c r="B306" s="63" t="s">
        <v>653</v>
      </c>
      <c r="C306" s="163">
        <v>307</v>
      </c>
      <c r="D306" s="91">
        <v>0.25</v>
      </c>
      <c r="E306" s="91" t="s">
        <v>368</v>
      </c>
      <c r="F306" s="74">
        <v>40976</v>
      </c>
      <c r="G306" s="74">
        <v>41081</v>
      </c>
      <c r="H306" s="94" t="s">
        <v>447</v>
      </c>
      <c r="I306" s="70">
        <f t="shared" si="100"/>
        <v>201235.44</v>
      </c>
      <c r="J306" s="18">
        <f t="shared" si="101"/>
        <v>24260.388852799995</v>
      </c>
      <c r="K306" s="19">
        <f t="shared" si="94"/>
        <v>0.12055723809285281</v>
      </c>
      <c r="L306" s="20">
        <f t="shared" si="102"/>
        <v>17172.092637200003</v>
      </c>
      <c r="M306" s="138">
        <v>2501.4100000000003</v>
      </c>
      <c r="N306" s="130">
        <f t="shared" si="93"/>
        <v>14670.682637200003</v>
      </c>
      <c r="O306" s="21">
        <v>25314.720000000005</v>
      </c>
      <c r="P306" s="22">
        <v>3153.1863983999997</v>
      </c>
      <c r="Q306" s="23">
        <v>2105.2697963999999</v>
      </c>
      <c r="R306" s="21">
        <v>22066.800000000003</v>
      </c>
      <c r="S306" s="22">
        <v>2714.3099783999969</v>
      </c>
      <c r="T306" s="23">
        <v>2029.2337763999999</v>
      </c>
      <c r="U306" s="21">
        <v>6071.2199999999966</v>
      </c>
      <c r="V306" s="22">
        <v>688.52643880000062</v>
      </c>
      <c r="W306" s="23">
        <v>494.53094199999987</v>
      </c>
      <c r="X306" s="21">
        <v>19756.320000000003</v>
      </c>
      <c r="Y306" s="22">
        <v>2386.184592799998</v>
      </c>
      <c r="Z306" s="23">
        <v>1769.9386850000003</v>
      </c>
      <c r="AA306" s="21">
        <v>5095.5599999999986</v>
      </c>
      <c r="AB306" s="22">
        <v>571.40759600000013</v>
      </c>
      <c r="AC306" s="23">
        <v>384.38874260000006</v>
      </c>
      <c r="AD306" s="21">
        <v>13951.560000000005</v>
      </c>
      <c r="AE306" s="22">
        <v>1662.7169335999993</v>
      </c>
      <c r="AF306" s="23">
        <v>1156.4461657999998</v>
      </c>
      <c r="AG306" s="21">
        <v>11969.939999999999</v>
      </c>
      <c r="AH306" s="22">
        <v>1409.2146700000012</v>
      </c>
      <c r="AI306" s="23">
        <v>887.96297799999991</v>
      </c>
      <c r="AJ306" s="21">
        <v>16195.259999999998</v>
      </c>
      <c r="AK306" s="22">
        <v>1933.9012636000011</v>
      </c>
      <c r="AL306" s="23">
        <v>1345.2050458000006</v>
      </c>
      <c r="AM306" s="21">
        <v>9849.3599999999988</v>
      </c>
      <c r="AN306" s="22">
        <v>1170.0916560000001</v>
      </c>
      <c r="AO306" s="23">
        <v>831.79981320000002</v>
      </c>
      <c r="AP306" s="21">
        <v>19779</v>
      </c>
      <c r="AQ306" s="22">
        <v>2365.4859111999976</v>
      </c>
      <c r="AR306" s="23">
        <v>1614.3497193999999</v>
      </c>
      <c r="AS306" s="21">
        <v>16113.540000000003</v>
      </c>
      <c r="AT306" s="22">
        <v>1892.4210243999987</v>
      </c>
      <c r="AU306" s="23">
        <v>1297.9791364000009</v>
      </c>
      <c r="AV306" s="21">
        <v>35072.159999999989</v>
      </c>
      <c r="AW306" s="22">
        <v>4312.9423895999989</v>
      </c>
      <c r="AX306" s="23">
        <v>3254.9878362000018</v>
      </c>
    </row>
    <row r="307" spans="1:50" x14ac:dyDescent="0.25">
      <c r="A307" s="7">
        <v>298</v>
      </c>
      <c r="B307" s="63" t="s">
        <v>654</v>
      </c>
      <c r="C307" s="163">
        <v>308</v>
      </c>
      <c r="D307" s="91">
        <v>0.25</v>
      </c>
      <c r="E307" s="91" t="s">
        <v>368</v>
      </c>
      <c r="F307" s="74">
        <v>40976</v>
      </c>
      <c r="G307" s="74">
        <v>41081</v>
      </c>
      <c r="H307" s="94" t="s">
        <v>447</v>
      </c>
      <c r="I307" s="70">
        <f t="shared" si="100"/>
        <v>190409.39999999997</v>
      </c>
      <c r="J307" s="18">
        <f t="shared" si="101"/>
        <v>22906.035059200007</v>
      </c>
      <c r="K307" s="19">
        <f t="shared" si="94"/>
        <v>0.12029886685846398</v>
      </c>
      <c r="L307" s="20">
        <f t="shared" si="102"/>
        <v>16418.367195999996</v>
      </c>
      <c r="M307" s="138">
        <v>2356.94</v>
      </c>
      <c r="N307" s="130">
        <f t="shared" si="93"/>
        <v>14061.427195999995</v>
      </c>
      <c r="O307" s="21">
        <v>118.68</v>
      </c>
      <c r="P307" s="22">
        <v>7.1173960000000065</v>
      </c>
      <c r="Q307" s="23">
        <v>4.7824564000000009</v>
      </c>
      <c r="R307" s="21">
        <v>25500.659999999996</v>
      </c>
      <c r="S307" s="22">
        <v>3148.3776524</v>
      </c>
      <c r="T307" s="23">
        <v>2385.4528994000002</v>
      </c>
      <c r="U307" s="21">
        <v>6657.96</v>
      </c>
      <c r="V307" s="22">
        <v>752.63308319999999</v>
      </c>
      <c r="W307" s="23">
        <v>543.16953180000019</v>
      </c>
      <c r="X307" s="21">
        <v>20512.499999999996</v>
      </c>
      <c r="Y307" s="22">
        <v>2480.6566868000032</v>
      </c>
      <c r="Z307" s="23">
        <v>1839.7787767999996</v>
      </c>
      <c r="AA307" s="21">
        <v>5868.4200000000019</v>
      </c>
      <c r="AB307" s="22">
        <v>659.35773879999965</v>
      </c>
      <c r="AC307" s="23">
        <v>443.08246060000022</v>
      </c>
      <c r="AD307" s="21">
        <v>13294.92</v>
      </c>
      <c r="AE307" s="22">
        <v>1546.5456864000023</v>
      </c>
      <c r="AF307" s="23">
        <v>1048.8847457999996</v>
      </c>
      <c r="AG307" s="21">
        <v>9832.3799999999992</v>
      </c>
      <c r="AH307" s="22">
        <v>1142.3227540000009</v>
      </c>
      <c r="AI307" s="23">
        <v>670.75987960000043</v>
      </c>
      <c r="AJ307" s="21">
        <v>15217.74</v>
      </c>
      <c r="AK307" s="22">
        <v>1798.6072683999996</v>
      </c>
      <c r="AL307" s="23">
        <v>1267.9819018000001</v>
      </c>
      <c r="AM307" s="21">
        <v>10424.699999999997</v>
      </c>
      <c r="AN307" s="22">
        <v>1237.2735772000001</v>
      </c>
      <c r="AO307" s="23">
        <v>887.39538520000008</v>
      </c>
      <c r="AP307" s="21">
        <v>24143.519999999993</v>
      </c>
      <c r="AQ307" s="22">
        <v>2952.2574959999997</v>
      </c>
      <c r="AR307" s="23">
        <v>2056.0421723999984</v>
      </c>
      <c r="AS307" s="21">
        <v>19139.160000000003</v>
      </c>
      <c r="AT307" s="22">
        <v>2275.7048504000004</v>
      </c>
      <c r="AU307" s="23">
        <v>1569.5252665999997</v>
      </c>
      <c r="AV307" s="21">
        <v>39698.759999999987</v>
      </c>
      <c r="AW307" s="22">
        <v>4905.1808695999998</v>
      </c>
      <c r="AX307" s="23">
        <v>3701.5117195999987</v>
      </c>
    </row>
    <row r="308" spans="1:50" x14ac:dyDescent="0.25">
      <c r="A308" s="16">
        <v>299</v>
      </c>
      <c r="B308" s="63" t="s">
        <v>655</v>
      </c>
      <c r="C308" s="163">
        <v>309</v>
      </c>
      <c r="D308" s="91">
        <v>0.25</v>
      </c>
      <c r="E308" s="91" t="s">
        <v>368</v>
      </c>
      <c r="F308" s="74">
        <v>41050</v>
      </c>
      <c r="G308" s="74">
        <v>41081</v>
      </c>
      <c r="H308" s="94" t="s">
        <v>447</v>
      </c>
      <c r="I308" s="70">
        <f t="shared" si="100"/>
        <v>156104.1</v>
      </c>
      <c r="J308" s="18">
        <f t="shared" si="101"/>
        <v>18615.43011400001</v>
      </c>
      <c r="K308" s="19">
        <f t="shared" si="94"/>
        <v>0.11925010370643697</v>
      </c>
      <c r="L308" s="20">
        <f t="shared" si="102"/>
        <v>13089.659140600003</v>
      </c>
      <c r="M308" s="138">
        <v>1946.8600000000001</v>
      </c>
      <c r="N308" s="130">
        <f t="shared" si="93"/>
        <v>11142.799140600002</v>
      </c>
      <c r="O308" s="21">
        <v>22636.14</v>
      </c>
      <c r="P308" s="22">
        <v>2785.0558043999999</v>
      </c>
      <c r="Q308" s="23">
        <v>1834.2032958000007</v>
      </c>
      <c r="R308" s="21">
        <v>20355.899999999998</v>
      </c>
      <c r="S308" s="22">
        <v>2512.1598380000037</v>
      </c>
      <c r="T308" s="23">
        <v>1887.6075782000019</v>
      </c>
      <c r="U308" s="21">
        <v>4553.1000000000004</v>
      </c>
      <c r="V308" s="22">
        <v>499.2325723999997</v>
      </c>
      <c r="W308" s="23">
        <v>356.25018439999985</v>
      </c>
      <c r="X308" s="21">
        <v>14600.819999999996</v>
      </c>
      <c r="Y308" s="22">
        <v>1754.5727644000019</v>
      </c>
      <c r="Z308" s="23">
        <v>1295.7300897999996</v>
      </c>
      <c r="AA308" s="21">
        <v>3690.3000000000006</v>
      </c>
      <c r="AB308" s="22">
        <v>419.01118839999981</v>
      </c>
      <c r="AC308" s="23">
        <v>277.22074240000006</v>
      </c>
      <c r="AD308" s="21">
        <v>9994.74</v>
      </c>
      <c r="AE308" s="22">
        <v>1160.5195716000001</v>
      </c>
      <c r="AF308" s="23">
        <v>809.78507339999987</v>
      </c>
      <c r="AG308" s="21">
        <v>10030.619999999999</v>
      </c>
      <c r="AH308" s="22">
        <v>1170.3493116000009</v>
      </c>
      <c r="AI308" s="23">
        <v>734.37047400000029</v>
      </c>
      <c r="AJ308" s="21">
        <v>4243.74</v>
      </c>
      <c r="AK308" s="22">
        <v>481.54738920000011</v>
      </c>
      <c r="AL308" s="23">
        <v>328.40578139999991</v>
      </c>
      <c r="AM308" s="21">
        <v>6939.6600000000008</v>
      </c>
      <c r="AN308" s="22">
        <v>811.19272440000032</v>
      </c>
      <c r="AO308" s="23">
        <v>573.64740840000002</v>
      </c>
      <c r="AP308" s="21">
        <v>16685.940000000002</v>
      </c>
      <c r="AQ308" s="22">
        <v>1971.4815219999984</v>
      </c>
      <c r="AR308" s="23">
        <v>1338.3111052000002</v>
      </c>
      <c r="AS308" s="21">
        <v>15373.8</v>
      </c>
      <c r="AT308" s="22">
        <v>1804.7624848</v>
      </c>
      <c r="AU308" s="23">
        <v>1235.2264090000001</v>
      </c>
      <c r="AV308" s="21">
        <v>26999.339999999993</v>
      </c>
      <c r="AW308" s="22">
        <v>3245.5449428000029</v>
      </c>
      <c r="AX308" s="23">
        <v>2418.9009985999996</v>
      </c>
    </row>
    <row r="309" spans="1:50" x14ac:dyDescent="0.25">
      <c r="A309" s="7">
        <v>300</v>
      </c>
      <c r="B309" s="63" t="s">
        <v>239</v>
      </c>
      <c r="C309" s="163">
        <v>310</v>
      </c>
      <c r="D309" s="91">
        <v>0.2</v>
      </c>
      <c r="E309" s="91" t="s">
        <v>368</v>
      </c>
      <c r="F309" s="74">
        <v>40365</v>
      </c>
      <c r="G309" s="74">
        <v>40365</v>
      </c>
      <c r="H309" s="94" t="s">
        <v>628</v>
      </c>
      <c r="I309" s="70">
        <f t="shared" si="100"/>
        <v>147418.79999999999</v>
      </c>
      <c r="J309" s="18">
        <f t="shared" si="101"/>
        <v>19050.183001999991</v>
      </c>
      <c r="K309" s="19">
        <f t="shared" si="94"/>
        <v>0.12922492247935807</v>
      </c>
      <c r="L309" s="20">
        <f t="shared" si="102"/>
        <v>13840.315889999998</v>
      </c>
      <c r="M309" s="138">
        <v>1977.27</v>
      </c>
      <c r="N309" s="130">
        <f t="shared" si="93"/>
        <v>11863.045889999998</v>
      </c>
      <c r="O309" s="21">
        <v>16887.2</v>
      </c>
      <c r="P309" s="22">
        <v>2247.6557979999975</v>
      </c>
      <c r="Q309" s="23">
        <v>1543.4993179999994</v>
      </c>
      <c r="R309" s="21">
        <v>16464.8</v>
      </c>
      <c r="S309" s="22">
        <v>2184.8131819999976</v>
      </c>
      <c r="T309" s="23">
        <v>1690.8278340000006</v>
      </c>
      <c r="U309" s="21">
        <v>8131.1999999999989</v>
      </c>
      <c r="V309" s="22">
        <v>995.49179800000059</v>
      </c>
      <c r="W309" s="23">
        <v>742.77450600000009</v>
      </c>
      <c r="X309" s="21">
        <v>12367.999999999996</v>
      </c>
      <c r="Y309" s="22">
        <v>1585.0857299999989</v>
      </c>
      <c r="Z309" s="23">
        <v>1200.6605219999999</v>
      </c>
      <c r="AA309" s="21">
        <v>6195.2000000000007</v>
      </c>
      <c r="AB309" s="22">
        <v>752.59992800000032</v>
      </c>
      <c r="AC309" s="23">
        <v>526.37190799999973</v>
      </c>
      <c r="AD309" s="21">
        <v>10131.200000000004</v>
      </c>
      <c r="AE309" s="22">
        <v>1284.416087999999</v>
      </c>
      <c r="AF309" s="23">
        <v>914.05289199999936</v>
      </c>
      <c r="AG309" s="21">
        <v>7566.3999999999978</v>
      </c>
      <c r="AH309" s="22">
        <v>960.1792760000003</v>
      </c>
      <c r="AI309" s="23">
        <v>633.46783200000004</v>
      </c>
      <c r="AJ309" s="21">
        <v>8322.3999999999978</v>
      </c>
      <c r="AK309" s="22">
        <v>1008.2415859999979</v>
      </c>
      <c r="AL309" s="23">
        <v>714.48725800000057</v>
      </c>
      <c r="AM309" s="21">
        <v>5296.0000000000018</v>
      </c>
      <c r="AN309" s="22">
        <v>658.39059000000009</v>
      </c>
      <c r="AO309" s="23">
        <v>475.44545000000005</v>
      </c>
      <c r="AP309" s="21">
        <v>20842.8</v>
      </c>
      <c r="AQ309" s="22">
        <v>2751.1756820000028</v>
      </c>
      <c r="AR309" s="23">
        <v>1971.1879619999991</v>
      </c>
      <c r="AS309" s="21">
        <v>14884.800000000003</v>
      </c>
      <c r="AT309" s="22">
        <v>1952.8692119999976</v>
      </c>
      <c r="AU309" s="23">
        <v>1393.5277559999997</v>
      </c>
      <c r="AV309" s="21">
        <v>20328.8</v>
      </c>
      <c r="AW309" s="22">
        <v>2669.2641319999962</v>
      </c>
      <c r="AX309" s="23">
        <v>2034.0126520000017</v>
      </c>
    </row>
    <row r="310" spans="1:50" x14ac:dyDescent="0.25">
      <c r="A310" s="7">
        <v>301</v>
      </c>
      <c r="B310" s="63" t="s">
        <v>240</v>
      </c>
      <c r="C310" s="163">
        <v>311</v>
      </c>
      <c r="D310" s="91">
        <v>0.2</v>
      </c>
      <c r="E310" s="91" t="s">
        <v>368</v>
      </c>
      <c r="F310" s="74">
        <v>40365</v>
      </c>
      <c r="G310" s="74">
        <v>40365</v>
      </c>
      <c r="H310" s="94" t="s">
        <v>628</v>
      </c>
      <c r="I310" s="70">
        <f t="shared" si="100"/>
        <v>151726.39999999999</v>
      </c>
      <c r="J310" s="18">
        <f t="shared" si="101"/>
        <v>19566.941515999984</v>
      </c>
      <c r="K310" s="19">
        <f t="shared" si="94"/>
        <v>0.12896201001275973</v>
      </c>
      <c r="L310" s="20">
        <f t="shared" si="102"/>
        <v>14165.544335999997</v>
      </c>
      <c r="M310" s="138">
        <v>2030.2</v>
      </c>
      <c r="N310" s="130">
        <f t="shared" si="93"/>
        <v>12135.344335999996</v>
      </c>
      <c r="O310" s="21">
        <v>17429.600000000006</v>
      </c>
      <c r="P310" s="22">
        <v>2306.5793839999988</v>
      </c>
      <c r="Q310" s="23">
        <v>1567.1222399999997</v>
      </c>
      <c r="R310" s="21">
        <v>16540</v>
      </c>
      <c r="S310" s="22">
        <v>2196.0408499999976</v>
      </c>
      <c r="T310" s="23">
        <v>1699.0965939999996</v>
      </c>
      <c r="U310" s="21">
        <v>8395.6000000000022</v>
      </c>
      <c r="V310" s="22">
        <v>1027.0568239999989</v>
      </c>
      <c r="W310" s="23">
        <v>765.77387999999951</v>
      </c>
      <c r="X310" s="21">
        <v>12444.000000000002</v>
      </c>
      <c r="Y310" s="22">
        <v>1596.88462</v>
      </c>
      <c r="Z310" s="23">
        <v>1208.1511680000001</v>
      </c>
      <c r="AA310" s="21">
        <v>6340.8</v>
      </c>
      <c r="AB310" s="22">
        <v>774.00517200000036</v>
      </c>
      <c r="AC310" s="23">
        <v>544.17147200000022</v>
      </c>
      <c r="AD310" s="21">
        <v>9981.2000000000044</v>
      </c>
      <c r="AE310" s="22">
        <v>1259.2546179999988</v>
      </c>
      <c r="AF310" s="23">
        <v>888.52973799999972</v>
      </c>
      <c r="AG310" s="21">
        <v>7840.0000000000018</v>
      </c>
      <c r="AH310" s="22">
        <v>990.11707000000024</v>
      </c>
      <c r="AI310" s="23">
        <v>651.20042599999942</v>
      </c>
      <c r="AJ310" s="21">
        <v>8260.0000000000018</v>
      </c>
      <c r="AK310" s="22">
        <v>994.09416999999917</v>
      </c>
      <c r="AL310" s="23">
        <v>700.96562599999947</v>
      </c>
      <c r="AM310" s="21">
        <v>5318.8000000000011</v>
      </c>
      <c r="AN310" s="22">
        <v>661.08495200000016</v>
      </c>
      <c r="AO310" s="23">
        <v>476.89469600000024</v>
      </c>
      <c r="AP310" s="21">
        <v>24152.399999999991</v>
      </c>
      <c r="AQ310" s="22">
        <v>3194.8555859999992</v>
      </c>
      <c r="AR310" s="23">
        <v>2287.7704739999999</v>
      </c>
      <c r="AS310" s="21">
        <v>14591.200000000004</v>
      </c>
      <c r="AT310" s="22">
        <v>1897.0531679999981</v>
      </c>
      <c r="AU310" s="23">
        <v>1347.6628239999993</v>
      </c>
      <c r="AV310" s="21">
        <v>20432.8</v>
      </c>
      <c r="AW310" s="22">
        <v>2669.9151019999954</v>
      </c>
      <c r="AX310" s="23">
        <v>2028.2051980000012</v>
      </c>
    </row>
    <row r="311" spans="1:50" x14ac:dyDescent="0.25">
      <c r="A311" s="16">
        <v>302</v>
      </c>
      <c r="B311" s="63" t="s">
        <v>241</v>
      </c>
      <c r="C311" s="163">
        <v>312</v>
      </c>
      <c r="D311" s="91">
        <v>0.2</v>
      </c>
      <c r="E311" s="91" t="s">
        <v>368</v>
      </c>
      <c r="F311" s="74">
        <v>40365</v>
      </c>
      <c r="G311" s="74">
        <v>40365</v>
      </c>
      <c r="H311" s="94" t="s">
        <v>628</v>
      </c>
      <c r="I311" s="70">
        <f t="shared" si="100"/>
        <v>153287.20000000001</v>
      </c>
      <c r="J311" s="18">
        <f t="shared" si="101"/>
        <v>19777.715547999989</v>
      </c>
      <c r="K311" s="19">
        <f t="shared" si="94"/>
        <v>0.12902392077094491</v>
      </c>
      <c r="L311" s="20">
        <f t="shared" si="102"/>
        <v>14326.264776000004</v>
      </c>
      <c r="M311" s="138">
        <v>2052.86</v>
      </c>
      <c r="N311" s="130">
        <f t="shared" si="93"/>
        <v>12273.404776000003</v>
      </c>
      <c r="O311" s="21">
        <v>18070.000000000004</v>
      </c>
      <c r="P311" s="22">
        <v>2387.7107199999987</v>
      </c>
      <c r="Q311" s="23">
        <v>1627.8610320000003</v>
      </c>
      <c r="R311" s="21">
        <v>16583.2</v>
      </c>
      <c r="S311" s="22">
        <v>2194.2113279999994</v>
      </c>
      <c r="T311" s="23">
        <v>1693.6574999999998</v>
      </c>
      <c r="U311" s="21">
        <v>8393.1999999999989</v>
      </c>
      <c r="V311" s="22">
        <v>1026.6067879999991</v>
      </c>
      <c r="W311" s="23">
        <v>765.2201560000002</v>
      </c>
      <c r="X311" s="21">
        <v>12662.400000000001</v>
      </c>
      <c r="Y311" s="22">
        <v>1624.5553559999976</v>
      </c>
      <c r="Z311" s="23">
        <v>1229.9975159999999</v>
      </c>
      <c r="AA311" s="21">
        <v>6152.0000000000018</v>
      </c>
      <c r="AB311" s="22">
        <v>745.81483999999955</v>
      </c>
      <c r="AC311" s="23">
        <v>520.42282000000046</v>
      </c>
      <c r="AD311" s="21">
        <v>9925.2000000000007</v>
      </c>
      <c r="AE311" s="22">
        <v>1258.8281979999997</v>
      </c>
      <c r="AF311" s="23">
        <v>891.4321380000008</v>
      </c>
      <c r="AG311" s="21">
        <v>7460.4</v>
      </c>
      <c r="AH311" s="22">
        <v>939.89878599999975</v>
      </c>
      <c r="AI311" s="23">
        <v>613.55290999999943</v>
      </c>
      <c r="AJ311" s="21">
        <v>8636.0000000000018</v>
      </c>
      <c r="AK311" s="22">
        <v>1050.0882599999986</v>
      </c>
      <c r="AL311" s="23">
        <v>742.34959200000094</v>
      </c>
      <c r="AM311" s="21">
        <v>5561.2</v>
      </c>
      <c r="AN311" s="22">
        <v>690.39989800000035</v>
      </c>
      <c r="AO311" s="23">
        <v>498.30433800000014</v>
      </c>
      <c r="AP311" s="21">
        <v>24522.400000000001</v>
      </c>
      <c r="AQ311" s="22">
        <v>3252.9327060000023</v>
      </c>
      <c r="AR311" s="23">
        <v>2330.7282820000005</v>
      </c>
      <c r="AS311" s="21">
        <v>13743.6</v>
      </c>
      <c r="AT311" s="22">
        <v>1784.9678539999991</v>
      </c>
      <c r="AU311" s="23">
        <v>1266.232442</v>
      </c>
      <c r="AV311" s="21">
        <v>21577.599999999995</v>
      </c>
      <c r="AW311" s="22">
        <v>2821.7008139999971</v>
      </c>
      <c r="AX311" s="23">
        <v>2146.5060500000009</v>
      </c>
    </row>
    <row r="312" spans="1:50" x14ac:dyDescent="0.25">
      <c r="A312" s="7">
        <v>303</v>
      </c>
      <c r="B312" s="63" t="s">
        <v>242</v>
      </c>
      <c r="C312" s="163">
        <v>313</v>
      </c>
      <c r="D312" s="91">
        <v>0.2</v>
      </c>
      <c r="E312" s="91" t="s">
        <v>368</v>
      </c>
      <c r="F312" s="74">
        <v>40365</v>
      </c>
      <c r="G312" s="74">
        <v>40365</v>
      </c>
      <c r="H312" s="94" t="s">
        <v>628</v>
      </c>
      <c r="I312" s="70">
        <f t="shared" si="100"/>
        <v>118006</v>
      </c>
      <c r="J312" s="18">
        <f t="shared" si="101"/>
        <v>15080.024729999999</v>
      </c>
      <c r="K312" s="19">
        <f t="shared" si="94"/>
        <v>0.12779032193278309</v>
      </c>
      <c r="L312" s="20">
        <f t="shared" si="102"/>
        <v>10988.591230000002</v>
      </c>
      <c r="M312" s="138">
        <v>1576.95</v>
      </c>
      <c r="N312" s="130">
        <f t="shared" si="93"/>
        <v>9411.6412300000011</v>
      </c>
      <c r="O312" s="21">
        <v>5307.2</v>
      </c>
      <c r="P312" s="22">
        <v>713.56321800000012</v>
      </c>
      <c r="Q312" s="23">
        <v>542.30578600000013</v>
      </c>
      <c r="R312" s="21">
        <v>10456.4</v>
      </c>
      <c r="S312" s="22">
        <v>1329.1938059999998</v>
      </c>
      <c r="T312" s="23">
        <v>1022.1432060000009</v>
      </c>
      <c r="U312" s="21">
        <v>6792.3999999999987</v>
      </c>
      <c r="V312" s="22">
        <v>825.36519600000054</v>
      </c>
      <c r="W312" s="23">
        <v>612.87545200000011</v>
      </c>
      <c r="X312" s="21">
        <v>11210.400000000005</v>
      </c>
      <c r="Y312" s="22">
        <v>1427.3743560000019</v>
      </c>
      <c r="Z312" s="23">
        <v>1077.3889599999998</v>
      </c>
      <c r="AA312" s="21">
        <v>5201.199999999998</v>
      </c>
      <c r="AB312" s="22">
        <v>622.70408800000041</v>
      </c>
      <c r="AC312" s="23">
        <v>428.47685200000024</v>
      </c>
      <c r="AD312" s="21">
        <v>9304.0000000000018</v>
      </c>
      <c r="AE312" s="22">
        <v>1173.9519400000004</v>
      </c>
      <c r="AF312" s="23">
        <v>833.43658000000005</v>
      </c>
      <c r="AG312" s="21">
        <v>6863.199999999998</v>
      </c>
      <c r="AH312" s="22">
        <v>857.12256799999955</v>
      </c>
      <c r="AI312" s="23">
        <v>551.85436400000037</v>
      </c>
      <c r="AJ312" s="21">
        <v>7957.2000000000044</v>
      </c>
      <c r="AK312" s="22">
        <v>968.9803880000004</v>
      </c>
      <c r="AL312" s="23">
        <v>684.92808400000058</v>
      </c>
      <c r="AM312" s="21">
        <v>4963.199999999998</v>
      </c>
      <c r="AN312" s="22">
        <v>614.53614800000014</v>
      </c>
      <c r="AO312" s="23">
        <v>442.9879440000002</v>
      </c>
      <c r="AP312" s="21">
        <v>19787.2</v>
      </c>
      <c r="AQ312" s="22">
        <v>2607.9979179999991</v>
      </c>
      <c r="AR312" s="23">
        <v>1863.3512539999997</v>
      </c>
      <c r="AS312" s="21">
        <v>12154.000000000002</v>
      </c>
      <c r="AT312" s="22">
        <v>1587.0035099999982</v>
      </c>
      <c r="AU312" s="23">
        <v>1132.0895019999998</v>
      </c>
      <c r="AV312" s="21">
        <v>18009.599999999999</v>
      </c>
      <c r="AW312" s="22">
        <v>2352.2315939999976</v>
      </c>
      <c r="AX312" s="23">
        <v>1796.7532460000002</v>
      </c>
    </row>
    <row r="313" spans="1:50" ht="15.75" thickBot="1" x14ac:dyDescent="0.3">
      <c r="A313" s="7">
        <v>304</v>
      </c>
      <c r="B313" s="64" t="s">
        <v>630</v>
      </c>
      <c r="C313" s="57">
        <v>329</v>
      </c>
      <c r="D313" s="92">
        <v>20.07</v>
      </c>
      <c r="E313" s="92" t="s">
        <v>368</v>
      </c>
      <c r="F313" s="76">
        <v>41016</v>
      </c>
      <c r="G313" s="76">
        <v>41016</v>
      </c>
      <c r="H313" s="117" t="s">
        <v>629</v>
      </c>
      <c r="I313" s="89">
        <f t="shared" si="100"/>
        <v>50477240.999999985</v>
      </c>
      <c r="J313" s="30">
        <f t="shared" si="101"/>
        <v>5168294.7048037127</v>
      </c>
      <c r="K313" s="31">
        <f t="shared" si="94"/>
        <v>0.10238861321290746</v>
      </c>
      <c r="L313" s="32">
        <f t="shared" si="102"/>
        <v>3421648.5961010111</v>
      </c>
      <c r="M313" s="141">
        <v>574395.29999999993</v>
      </c>
      <c r="N313" s="132">
        <f t="shared" si="93"/>
        <v>2847253.2961010113</v>
      </c>
      <c r="O313" s="33">
        <v>4455705.1745658973</v>
      </c>
      <c r="P313" s="34">
        <v>460325.88677128404</v>
      </c>
      <c r="Q313" s="35">
        <v>264896.21295728872</v>
      </c>
      <c r="R313" s="33">
        <v>4760207.3245389992</v>
      </c>
      <c r="S313" s="34">
        <v>492301.86345676269</v>
      </c>
      <c r="T313" s="35">
        <v>351608.86257362965</v>
      </c>
      <c r="U313" s="33">
        <v>2330772.2747780988</v>
      </c>
      <c r="V313" s="34">
        <v>231712.01657021634</v>
      </c>
      <c r="W313" s="35">
        <v>164483.78157986162</v>
      </c>
      <c r="X313" s="33">
        <v>4595706.499556005</v>
      </c>
      <c r="Y313" s="34">
        <v>467731.22179644578</v>
      </c>
      <c r="Z313" s="35">
        <v>330001.76966099656</v>
      </c>
      <c r="AA313" s="33">
        <v>2376082.5997712985</v>
      </c>
      <c r="AB313" s="34">
        <v>232584.72525789827</v>
      </c>
      <c r="AC313" s="35">
        <v>159819.05556917633</v>
      </c>
      <c r="AD313" s="33">
        <v>3603508.0496391994</v>
      </c>
      <c r="AE313" s="34">
        <v>362100.92132448271</v>
      </c>
      <c r="AF313" s="35">
        <v>234162.08115855863</v>
      </c>
      <c r="AG313" s="33">
        <v>2927435.1997083994</v>
      </c>
      <c r="AH313" s="34">
        <v>295704.15885217546</v>
      </c>
      <c r="AI313" s="35">
        <v>182161.5071417435</v>
      </c>
      <c r="AJ313" s="33">
        <v>4572358.4995538983</v>
      </c>
      <c r="AK313" s="34">
        <v>466479.32222744275</v>
      </c>
      <c r="AL313" s="35">
        <v>312405.43951947585</v>
      </c>
      <c r="AM313" s="33">
        <v>2664645.4497388988</v>
      </c>
      <c r="AN313" s="34">
        <v>272097.69006997673</v>
      </c>
      <c r="AO313" s="35">
        <v>185439.14382072614</v>
      </c>
      <c r="AP313" s="33">
        <v>6340701.8243723977</v>
      </c>
      <c r="AQ313" s="34">
        <v>660224.6496317815</v>
      </c>
      <c r="AR313" s="35">
        <v>423461.75281898741</v>
      </c>
      <c r="AS313" s="33">
        <v>5279470.8244705983</v>
      </c>
      <c r="AT313" s="34">
        <v>541842.96700467309</v>
      </c>
      <c r="AU313" s="35">
        <v>341825.16876320797</v>
      </c>
      <c r="AV313" s="33">
        <v>6570647.2793062925</v>
      </c>
      <c r="AW313" s="34">
        <v>685189.28184057376</v>
      </c>
      <c r="AX313" s="35">
        <v>471383.82053735835</v>
      </c>
    </row>
    <row r="314" spans="1:50" x14ac:dyDescent="0.25">
      <c r="A314" s="110"/>
      <c r="B314" s="111"/>
      <c r="C314" s="111"/>
      <c r="D314" s="112">
        <f>SUM(D261:D313)</f>
        <v>64.215000000000003</v>
      </c>
      <c r="E314" s="112"/>
      <c r="F314" s="113"/>
      <c r="G314" s="113"/>
      <c r="H314" s="145" t="s">
        <v>677</v>
      </c>
      <c r="I314" s="114">
        <f>SUM(I261:I313)</f>
        <v>115847733.79073307</v>
      </c>
      <c r="J314" s="114">
        <f t="shared" ref="J314:AX314" si="103">SUM(J261:J313)</f>
        <v>12344878.564521149</v>
      </c>
      <c r="K314" s="114"/>
      <c r="L314" s="142">
        <f t="shared" si="103"/>
        <v>8331442.8016923582</v>
      </c>
      <c r="M314" s="139">
        <f t="shared" si="103"/>
        <v>1306594.0499999998</v>
      </c>
      <c r="N314" s="144">
        <f t="shared" si="103"/>
        <v>7024848.7516923565</v>
      </c>
      <c r="O314" s="114">
        <f t="shared" si="103"/>
        <v>10626530.886296257</v>
      </c>
      <c r="P314" s="114">
        <f t="shared" si="103"/>
        <v>1146977.0504896576</v>
      </c>
      <c r="Q314" s="114">
        <f t="shared" si="103"/>
        <v>682365.26199060678</v>
      </c>
      <c r="R314" s="114">
        <f t="shared" si="103"/>
        <v>10834142.452955639</v>
      </c>
      <c r="S314" s="114">
        <f t="shared" si="103"/>
        <v>1168659.95739629</v>
      </c>
      <c r="T314" s="114">
        <f t="shared" si="103"/>
        <v>847874.00726222154</v>
      </c>
      <c r="U314" s="114">
        <f t="shared" si="103"/>
        <v>4991227.3475820599</v>
      </c>
      <c r="V314" s="114">
        <f t="shared" si="103"/>
        <v>525886.32574857841</v>
      </c>
      <c r="W314" s="114">
        <f t="shared" si="103"/>
        <v>379793.44622123521</v>
      </c>
      <c r="X314" s="114">
        <f t="shared" si="103"/>
        <v>9355123.7420235462</v>
      </c>
      <c r="Y314" s="114">
        <f t="shared" si="103"/>
        <v>992486.99031602021</v>
      </c>
      <c r="Z314" s="114">
        <f t="shared" si="103"/>
        <v>709607.8387607648</v>
      </c>
      <c r="AA314" s="114">
        <f t="shared" si="103"/>
        <v>4846167.9314156789</v>
      </c>
      <c r="AB314" s="114">
        <f t="shared" si="103"/>
        <v>501358.39615100314</v>
      </c>
      <c r="AC314" s="114">
        <f t="shared" si="103"/>
        <v>347609.8280545437</v>
      </c>
      <c r="AD314" s="114">
        <f t="shared" si="103"/>
        <v>7795252.1487371791</v>
      </c>
      <c r="AE314" s="114">
        <f t="shared" si="103"/>
        <v>820888.96053276805</v>
      </c>
      <c r="AF314" s="114">
        <f t="shared" si="103"/>
        <v>544399.383366614</v>
      </c>
      <c r="AG314" s="114">
        <f t="shared" si="103"/>
        <v>6476433.9829579992</v>
      </c>
      <c r="AH314" s="114">
        <f t="shared" si="103"/>
        <v>682968.61887139757</v>
      </c>
      <c r="AI314" s="114">
        <f t="shared" si="103"/>
        <v>428039.26637920388</v>
      </c>
      <c r="AJ314" s="114">
        <f t="shared" si="103"/>
        <v>9713857.8708411381</v>
      </c>
      <c r="AK314" s="114">
        <f t="shared" si="103"/>
        <v>1026562.4271582438</v>
      </c>
      <c r="AL314" s="114">
        <f t="shared" si="103"/>
        <v>700394.06504390435</v>
      </c>
      <c r="AM314" s="114">
        <f t="shared" si="103"/>
        <v>6053610.8791927984</v>
      </c>
      <c r="AN314" s="114">
        <f t="shared" si="103"/>
        <v>642505.15171778144</v>
      </c>
      <c r="AO314" s="114">
        <f t="shared" si="103"/>
        <v>445368.27014760824</v>
      </c>
      <c r="AP314" s="114">
        <f t="shared" si="103"/>
        <v>13783902.121473897</v>
      </c>
      <c r="AQ314" s="114">
        <f t="shared" si="103"/>
        <v>1486362.3562630536</v>
      </c>
      <c r="AR314" s="114">
        <f t="shared" si="103"/>
        <v>972800.65327056241</v>
      </c>
      <c r="AS314" s="114">
        <f t="shared" si="103"/>
        <v>12965859.189641196</v>
      </c>
      <c r="AT314" s="114">
        <f t="shared" si="103"/>
        <v>1384912.0035513081</v>
      </c>
      <c r="AU314" s="114">
        <f t="shared" si="103"/>
        <v>896548.34853310406</v>
      </c>
      <c r="AV314" s="114">
        <f t="shared" si="103"/>
        <v>18405625.63469569</v>
      </c>
      <c r="AW314" s="114">
        <f t="shared" si="103"/>
        <v>1965310.3285328129</v>
      </c>
      <c r="AX314" s="114">
        <f t="shared" si="103"/>
        <v>1376642.4326619876</v>
      </c>
    </row>
    <row r="315" spans="1:50" ht="15.75" x14ac:dyDescent="0.25">
      <c r="H315" s="146" t="s">
        <v>678</v>
      </c>
      <c r="I315" s="116">
        <f>I314+I259+I111+I62</f>
        <v>872986898.98415112</v>
      </c>
      <c r="J315" s="115">
        <f>J314+J259+J111+J62</f>
        <v>123039348.33422947</v>
      </c>
      <c r="K315" s="115"/>
      <c r="L315" s="143">
        <f>L314+L259+L111+L62</f>
        <v>91924347.219907612</v>
      </c>
      <c r="M315" s="147">
        <f t="shared" ref="M315:AX315" si="104">M314+M259+M111+M62</f>
        <v>10050529.790000001</v>
      </c>
      <c r="N315" s="148">
        <f t="shared" si="104"/>
        <v>81873817.42990759</v>
      </c>
      <c r="O315" s="116">
        <f t="shared" si="104"/>
        <v>72583168.404293641</v>
      </c>
      <c r="P315" s="115">
        <f t="shared" si="104"/>
        <v>10799219.588954024</v>
      </c>
      <c r="Q315" s="115">
        <f t="shared" si="104"/>
        <v>7254690.9448781209</v>
      </c>
      <c r="R315" s="115">
        <f t="shared" si="104"/>
        <v>77053457.669290811</v>
      </c>
      <c r="S315" s="115">
        <f t="shared" si="104"/>
        <v>11388157.010230653</v>
      </c>
      <c r="T315" s="115">
        <f t="shared" si="104"/>
        <v>9102799.0696035251</v>
      </c>
      <c r="U315" s="115">
        <f t="shared" si="104"/>
        <v>75574925.210543856</v>
      </c>
      <c r="V315" s="115">
        <f t="shared" si="104"/>
        <v>11115711.765131075</v>
      </c>
      <c r="W315" s="115">
        <f t="shared" si="104"/>
        <v>8863627.4503943175</v>
      </c>
      <c r="X315" s="115">
        <f t="shared" si="104"/>
        <v>76117995.147294387</v>
      </c>
      <c r="Y315" s="115">
        <f t="shared" si="104"/>
        <v>10812716.754425734</v>
      </c>
      <c r="Z315" s="115">
        <f t="shared" si="104"/>
        <v>8481019.3443389162</v>
      </c>
      <c r="AA315" s="115">
        <f t="shared" si="104"/>
        <v>66846120.338002965</v>
      </c>
      <c r="AB315" s="115">
        <f t="shared" si="104"/>
        <v>9269406.4417199213</v>
      </c>
      <c r="AC315" s="115">
        <f t="shared" si="104"/>
        <v>7110419.418550903</v>
      </c>
      <c r="AD315" s="115">
        <f t="shared" si="104"/>
        <v>61418269.228322804</v>
      </c>
      <c r="AE315" s="115">
        <f t="shared" si="104"/>
        <v>8229227.6944619538</v>
      </c>
      <c r="AF315" s="115">
        <f t="shared" si="104"/>
        <v>5773107.4440005571</v>
      </c>
      <c r="AG315" s="115">
        <f t="shared" si="104"/>
        <v>63733102.787593737</v>
      </c>
      <c r="AH315" s="115">
        <f t="shared" si="104"/>
        <v>8676881.76082341</v>
      </c>
      <c r="AI315" s="115">
        <f t="shared" si="104"/>
        <v>6232618.0040879436</v>
      </c>
      <c r="AJ315" s="115">
        <f t="shared" si="104"/>
        <v>72883308.576935112</v>
      </c>
      <c r="AK315" s="115">
        <f t="shared" si="104"/>
        <v>10159310.756689504</v>
      </c>
      <c r="AL315" s="115">
        <f t="shared" si="104"/>
        <v>7700579.7850389071</v>
      </c>
      <c r="AM315" s="115">
        <f t="shared" si="104"/>
        <v>63438643.882647857</v>
      </c>
      <c r="AN315" s="115">
        <f t="shared" si="104"/>
        <v>8790716.2926685605</v>
      </c>
      <c r="AO315" s="115">
        <f t="shared" si="104"/>
        <v>6642823.9477862902</v>
      </c>
      <c r="AP315" s="115">
        <f t="shared" si="104"/>
        <v>74258153.313436806</v>
      </c>
      <c r="AQ315" s="115">
        <f t="shared" si="104"/>
        <v>10124495.795406083</v>
      </c>
      <c r="AR315" s="115">
        <f t="shared" si="104"/>
        <v>7288428.2405553292</v>
      </c>
      <c r="AS315" s="115">
        <f t="shared" si="104"/>
        <v>80964872.936189234</v>
      </c>
      <c r="AT315" s="115">
        <f t="shared" si="104"/>
        <v>11244481.068466384</v>
      </c>
      <c r="AU315" s="115">
        <f t="shared" si="104"/>
        <v>8023090.1863760315</v>
      </c>
      <c r="AV315" s="115">
        <f t="shared" si="104"/>
        <v>88114881.886679769</v>
      </c>
      <c r="AW315" s="115">
        <f t="shared" si="104"/>
        <v>12429023.407459941</v>
      </c>
      <c r="AX315" s="115">
        <f t="shared" si="104"/>
        <v>9451143.38429676</v>
      </c>
    </row>
    <row r="316" spans="1:50" s="97" customFormat="1" x14ac:dyDescent="0.25"/>
    <row r="317" spans="1:50" s="97" customFormat="1" x14ac:dyDescent="0.25"/>
    <row r="318" spans="1:50" s="97" customFormat="1" x14ac:dyDescent="0.25"/>
    <row r="319" spans="1:50" s="97" customFormat="1" x14ac:dyDescent="0.25"/>
    <row r="320" spans="1:50" s="97" customFormat="1" x14ac:dyDescent="0.25"/>
    <row r="321" spans="1:14" s="97" customFormat="1" x14ac:dyDescent="0.25"/>
    <row r="322" spans="1:14" s="97" customFormat="1" x14ac:dyDescent="0.25"/>
    <row r="323" spans="1:14" x14ac:dyDescent="0.25">
      <c r="I323" s="36"/>
      <c r="J323" s="36"/>
      <c r="K323" s="36"/>
    </row>
    <row r="324" spans="1:14" x14ac:dyDescent="0.25">
      <c r="A324"/>
      <c r="B324"/>
      <c r="C324"/>
      <c r="D324"/>
      <c r="E324"/>
      <c r="F324"/>
      <c r="G324"/>
      <c r="H324"/>
      <c r="I324" s="36"/>
      <c r="J324" s="36"/>
      <c r="K324" s="36"/>
      <c r="L324"/>
      <c r="M324"/>
      <c r="N324"/>
    </row>
  </sheetData>
  <mergeCells count="21">
    <mergeCell ref="AP2:AR2"/>
    <mergeCell ref="AS2:AU2"/>
    <mergeCell ref="AV2:AX2"/>
    <mergeCell ref="D2:D3"/>
    <mergeCell ref="E2:E3"/>
    <mergeCell ref="F2:F3"/>
    <mergeCell ref="G2:G3"/>
    <mergeCell ref="H2:H3"/>
    <mergeCell ref="X2:Z2"/>
    <mergeCell ref="AA2:AC2"/>
    <mergeCell ref="AD2:AF2"/>
    <mergeCell ref="AG2:AI2"/>
    <mergeCell ref="AJ2:AL2"/>
    <mergeCell ref="AM2:AO2"/>
    <mergeCell ref="U2:W2"/>
    <mergeCell ref="A2:A3"/>
    <mergeCell ref="B2:B3"/>
    <mergeCell ref="I2:L2"/>
    <mergeCell ref="O2:Q2"/>
    <mergeCell ref="R2:T2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85" zoomScaleNormal="85" workbookViewId="0">
      <selection activeCell="J5" sqref="J5"/>
    </sheetView>
  </sheetViews>
  <sheetFormatPr defaultRowHeight="15" x14ac:dyDescent="0.25"/>
  <cols>
    <col min="1" max="1" width="9.140625" style="1"/>
    <col min="2" max="2" width="30.140625" style="2" customWidth="1"/>
    <col min="3" max="3" width="12.7109375" style="2" customWidth="1"/>
    <col min="4" max="4" width="12.85546875" style="2" customWidth="1"/>
    <col min="5" max="5" width="21.140625" style="2" customWidth="1"/>
    <col min="6" max="6" width="17" style="2" customWidth="1"/>
    <col min="7" max="7" width="40.42578125" style="2" customWidth="1"/>
    <col min="8" max="10" width="16.85546875" style="1" customWidth="1"/>
    <col min="11" max="22" width="15.28515625" customWidth="1"/>
  </cols>
  <sheetData>
    <row r="1" spans="1:22" ht="15.75" thickBot="1" x14ac:dyDescent="0.3"/>
    <row r="2" spans="1:22" s="3" customFormat="1" ht="15.75" customHeight="1" thickBot="1" x14ac:dyDescent="0.3">
      <c r="A2" s="178"/>
      <c r="B2" s="180" t="s">
        <v>672</v>
      </c>
      <c r="C2" s="186" t="s">
        <v>285</v>
      </c>
      <c r="D2" s="186" t="s">
        <v>289</v>
      </c>
      <c r="E2" s="186" t="s">
        <v>290</v>
      </c>
      <c r="F2" s="186" t="s">
        <v>291</v>
      </c>
      <c r="G2" s="186" t="s">
        <v>292</v>
      </c>
      <c r="H2" s="193" t="s">
        <v>585</v>
      </c>
      <c r="I2" s="193" t="s">
        <v>737</v>
      </c>
      <c r="J2" s="193" t="s">
        <v>739</v>
      </c>
      <c r="K2" s="50" t="s">
        <v>0</v>
      </c>
      <c r="L2" s="51" t="s">
        <v>1</v>
      </c>
      <c r="M2" s="51" t="s">
        <v>2</v>
      </c>
      <c r="N2" s="51" t="s">
        <v>3</v>
      </c>
      <c r="O2" s="51" t="s">
        <v>4</v>
      </c>
      <c r="P2" s="51" t="s">
        <v>5</v>
      </c>
      <c r="Q2" s="51" t="s">
        <v>6</v>
      </c>
      <c r="R2" s="51" t="s">
        <v>7</v>
      </c>
      <c r="S2" s="51" t="s">
        <v>8</v>
      </c>
      <c r="T2" s="51" t="s">
        <v>9</v>
      </c>
      <c r="U2" s="51" t="s">
        <v>10</v>
      </c>
      <c r="V2" s="51" t="s">
        <v>11</v>
      </c>
    </row>
    <row r="3" spans="1:22" s="1" customFormat="1" ht="44.25" customHeight="1" thickBot="1" x14ac:dyDescent="0.3">
      <c r="A3" s="179"/>
      <c r="B3" s="195"/>
      <c r="C3" s="187"/>
      <c r="D3" s="187"/>
      <c r="E3" s="187"/>
      <c r="F3" s="187"/>
      <c r="G3" s="187"/>
      <c r="H3" s="194"/>
      <c r="I3" s="194"/>
      <c r="J3" s="194"/>
      <c r="K3" s="52" t="s">
        <v>12</v>
      </c>
      <c r="L3" s="6" t="s">
        <v>12</v>
      </c>
      <c r="M3" s="6" t="s">
        <v>12</v>
      </c>
      <c r="N3" s="6" t="s">
        <v>12</v>
      </c>
      <c r="O3" s="6" t="s">
        <v>12</v>
      </c>
      <c r="P3" s="6" t="s">
        <v>12</v>
      </c>
      <c r="Q3" s="6" t="s">
        <v>12</v>
      </c>
      <c r="R3" s="6" t="s">
        <v>12</v>
      </c>
      <c r="S3" s="6" t="s">
        <v>12</v>
      </c>
      <c r="T3" s="6" t="s">
        <v>12</v>
      </c>
      <c r="U3" s="6" t="s">
        <v>12</v>
      </c>
      <c r="V3" s="6" t="s">
        <v>12</v>
      </c>
    </row>
    <row r="4" spans="1:22" x14ac:dyDescent="0.25">
      <c r="A4" s="7">
        <v>1</v>
      </c>
      <c r="B4" s="8" t="s">
        <v>286</v>
      </c>
      <c r="C4" s="53">
        <v>14.9</v>
      </c>
      <c r="D4" s="83" t="s">
        <v>293</v>
      </c>
      <c r="E4" s="85">
        <v>39661</v>
      </c>
      <c r="F4" s="87">
        <v>39661</v>
      </c>
      <c r="G4" s="8" t="s">
        <v>364</v>
      </c>
      <c r="H4" s="12">
        <f>SUM(K4:V4)</f>
        <v>2287552.3199999994</v>
      </c>
      <c r="I4" s="157">
        <v>343132.8</v>
      </c>
      <c r="J4" s="157">
        <f>H4-I4</f>
        <v>1944419.5199999993</v>
      </c>
      <c r="K4" s="54">
        <v>190629.36</v>
      </c>
      <c r="L4" s="15">
        <v>190629.36</v>
      </c>
      <c r="M4" s="15">
        <v>190629.36</v>
      </c>
      <c r="N4" s="15">
        <v>190629.36</v>
      </c>
      <c r="O4" s="15">
        <v>190629.36</v>
      </c>
      <c r="P4" s="15">
        <v>190629.36</v>
      </c>
      <c r="Q4" s="15">
        <v>190629.36</v>
      </c>
      <c r="R4" s="15">
        <v>190629.36</v>
      </c>
      <c r="S4" s="15">
        <v>190629.36</v>
      </c>
      <c r="T4" s="15">
        <v>190629.36</v>
      </c>
      <c r="U4" s="15">
        <v>190629.36</v>
      </c>
      <c r="V4" s="15">
        <v>190629.36</v>
      </c>
    </row>
    <row r="5" spans="1:22" x14ac:dyDescent="0.25">
      <c r="A5" s="16">
        <v>2</v>
      </c>
      <c r="B5" s="17" t="s">
        <v>670</v>
      </c>
      <c r="C5" s="55">
        <v>144</v>
      </c>
      <c r="D5" s="83" t="s">
        <v>293</v>
      </c>
      <c r="E5" s="75">
        <v>38656</v>
      </c>
      <c r="F5" s="74">
        <v>39230</v>
      </c>
      <c r="G5" s="8" t="s">
        <v>365</v>
      </c>
      <c r="H5" s="12">
        <f>SUM(K5:V5)</f>
        <v>13311990.83</v>
      </c>
      <c r="I5" s="157">
        <v>1996798.6215000001</v>
      </c>
      <c r="J5" s="157">
        <f t="shared" ref="J5:J8" si="0">H5-I5</f>
        <v>11315192.2085</v>
      </c>
      <c r="K5" s="56">
        <v>1227648</v>
      </c>
      <c r="L5" s="23">
        <v>1227648</v>
      </c>
      <c r="M5" s="23">
        <v>1227648</v>
      </c>
      <c r="N5" s="23">
        <v>1227648</v>
      </c>
      <c r="O5" s="23">
        <v>1181201.43</v>
      </c>
      <c r="P5" s="23">
        <v>771265.81</v>
      </c>
      <c r="Q5" s="23">
        <v>870758.19</v>
      </c>
      <c r="R5" s="23">
        <v>1131201.8500000001</v>
      </c>
      <c r="S5" s="23">
        <v>1128566.54</v>
      </c>
      <c r="T5" s="23">
        <v>863109.01</v>
      </c>
      <c r="U5" s="23">
        <v>1227648</v>
      </c>
      <c r="V5" s="23">
        <v>1227648</v>
      </c>
    </row>
    <row r="6" spans="1:22" x14ac:dyDescent="0.25">
      <c r="A6" s="16">
        <v>3</v>
      </c>
      <c r="B6" s="17" t="s">
        <v>671</v>
      </c>
      <c r="C6" s="55">
        <v>832.3</v>
      </c>
      <c r="D6" s="83" t="s">
        <v>293</v>
      </c>
      <c r="E6" s="86" t="s">
        <v>759</v>
      </c>
      <c r="F6" s="74">
        <v>41541</v>
      </c>
      <c r="G6" s="8" t="s">
        <v>366</v>
      </c>
      <c r="H6" s="12">
        <f>SUM(K6:V6)</f>
        <v>83987731.939999998</v>
      </c>
      <c r="I6" s="157">
        <v>12598159.799000001</v>
      </c>
      <c r="J6" s="157">
        <f t="shared" si="0"/>
        <v>71389572.141000003</v>
      </c>
      <c r="K6" s="56">
        <v>7095634.9299999997</v>
      </c>
      <c r="L6" s="23">
        <v>7095634.9299999997</v>
      </c>
      <c r="M6" s="23">
        <v>7095634.9299999997</v>
      </c>
      <c r="N6" s="23">
        <v>7095634.9299999997</v>
      </c>
      <c r="O6" s="23">
        <v>7095634.9299999997</v>
      </c>
      <c r="P6" s="23">
        <v>7095634.9299999997</v>
      </c>
      <c r="Q6" s="23">
        <v>7095634.9299999997</v>
      </c>
      <c r="R6" s="23">
        <v>7095634.9299999997</v>
      </c>
      <c r="S6" s="23">
        <v>7095634.9299999997</v>
      </c>
      <c r="T6" s="23">
        <v>5935747.71</v>
      </c>
      <c r="U6" s="23">
        <v>7095634.9299999997</v>
      </c>
      <c r="V6" s="23">
        <v>7095634.9299999997</v>
      </c>
    </row>
    <row r="7" spans="1:22" x14ac:dyDescent="0.25">
      <c r="A7" s="16">
        <v>4</v>
      </c>
      <c r="B7" s="17" t="s">
        <v>287</v>
      </c>
      <c r="C7" s="55">
        <v>47.7</v>
      </c>
      <c r="D7" s="83" t="s">
        <v>293</v>
      </c>
      <c r="E7" s="75">
        <v>38888</v>
      </c>
      <c r="F7" s="74">
        <v>39722</v>
      </c>
      <c r="G7" s="8" t="s">
        <v>367</v>
      </c>
      <c r="H7" s="12">
        <f>SUM(K7:V7)</f>
        <v>5687588.6399999978</v>
      </c>
      <c r="I7" s="157">
        <v>853138.31599999999</v>
      </c>
      <c r="J7" s="157">
        <f t="shared" si="0"/>
        <v>4834450.3239999982</v>
      </c>
      <c r="K7" s="56">
        <v>473965.72</v>
      </c>
      <c r="L7" s="23">
        <v>473965.72</v>
      </c>
      <c r="M7" s="23">
        <v>473965.72</v>
      </c>
      <c r="N7" s="23">
        <v>473965.72</v>
      </c>
      <c r="O7" s="23">
        <v>473965.72</v>
      </c>
      <c r="P7" s="23">
        <v>473965.72</v>
      </c>
      <c r="Q7" s="23">
        <v>473965.72</v>
      </c>
      <c r="R7" s="23">
        <v>473965.72</v>
      </c>
      <c r="S7" s="23">
        <v>473965.72</v>
      </c>
      <c r="T7" s="23">
        <v>473965.72</v>
      </c>
      <c r="U7" s="23">
        <v>473965.72</v>
      </c>
      <c r="V7" s="23">
        <v>473965.72</v>
      </c>
    </row>
    <row r="8" spans="1:22" ht="15.75" thickBot="1" x14ac:dyDescent="0.3">
      <c r="A8" s="46">
        <v>5</v>
      </c>
      <c r="B8" s="29" t="s">
        <v>288</v>
      </c>
      <c r="C8" s="57">
        <v>23</v>
      </c>
      <c r="D8" s="65" t="s">
        <v>293</v>
      </c>
      <c r="E8" s="88">
        <v>41541</v>
      </c>
      <c r="F8" s="88">
        <v>41541</v>
      </c>
      <c r="G8" s="84" t="s">
        <v>586</v>
      </c>
      <c r="H8" s="58">
        <f>SUM(K8:V8)</f>
        <v>5162556.96</v>
      </c>
      <c r="I8" s="156">
        <v>258127.80000000002</v>
      </c>
      <c r="J8" s="158">
        <f t="shared" si="0"/>
        <v>4904429.16</v>
      </c>
      <c r="K8" s="59">
        <v>430213.08</v>
      </c>
      <c r="L8" s="35">
        <v>430213.08</v>
      </c>
      <c r="M8" s="35">
        <v>430213.08</v>
      </c>
      <c r="N8" s="35">
        <v>430213.08</v>
      </c>
      <c r="O8" s="35">
        <v>430213.08</v>
      </c>
      <c r="P8" s="35">
        <v>430213.08</v>
      </c>
      <c r="Q8" s="35">
        <v>430213.08</v>
      </c>
      <c r="R8" s="35">
        <v>430213.08</v>
      </c>
      <c r="S8" s="35">
        <v>430213.08</v>
      </c>
      <c r="T8" s="35">
        <v>430213.08</v>
      </c>
      <c r="U8" s="35">
        <v>430213.08</v>
      </c>
      <c r="V8" s="35">
        <v>430213.08</v>
      </c>
    </row>
    <row r="9" spans="1:22" ht="15.75" thickBot="1" x14ac:dyDescent="0.3">
      <c r="C9" s="165">
        <f>SUM(C4:C8)</f>
        <v>1061.8999999999999</v>
      </c>
      <c r="G9" s="103" t="s">
        <v>673</v>
      </c>
      <c r="H9" s="123">
        <f>SUM(H4:H8)</f>
        <v>110437420.69</v>
      </c>
      <c r="I9" s="124">
        <f t="shared" ref="I9:J9" si="1">SUM(I4:I8)</f>
        <v>16049357.3365</v>
      </c>
      <c r="J9" s="159">
        <f t="shared" si="1"/>
        <v>94388063.353499994</v>
      </c>
      <c r="K9" s="124">
        <f t="shared" ref="K9:V9" si="2">SUM(K4:K8)</f>
        <v>9418091.0899999999</v>
      </c>
      <c r="L9" s="124">
        <f t="shared" si="2"/>
        <v>9418091.0899999999</v>
      </c>
      <c r="M9" s="124">
        <f t="shared" si="2"/>
        <v>9418091.0899999999</v>
      </c>
      <c r="N9" s="124">
        <f t="shared" si="2"/>
        <v>9418091.0899999999</v>
      </c>
      <c r="O9" s="124">
        <f t="shared" si="2"/>
        <v>9371644.5199999996</v>
      </c>
      <c r="P9" s="124">
        <f t="shared" si="2"/>
        <v>8961708.9000000004</v>
      </c>
      <c r="Q9" s="124">
        <f t="shared" si="2"/>
        <v>9061201.2799999993</v>
      </c>
      <c r="R9" s="124">
        <f t="shared" si="2"/>
        <v>9321644.9400000013</v>
      </c>
      <c r="S9" s="124">
        <f t="shared" si="2"/>
        <v>9319009.6300000008</v>
      </c>
      <c r="T9" s="124">
        <f t="shared" si="2"/>
        <v>7893664.8799999999</v>
      </c>
      <c r="U9" s="124">
        <f t="shared" si="2"/>
        <v>9418091.0899999999</v>
      </c>
      <c r="V9" s="124">
        <f t="shared" si="2"/>
        <v>9418091.0899999999</v>
      </c>
    </row>
    <row r="11" spans="1:22" x14ac:dyDescent="0.25">
      <c r="H11" s="37"/>
      <c r="I11" s="37"/>
      <c r="J11" s="37"/>
    </row>
    <row r="12" spans="1:22" x14ac:dyDescent="0.25">
      <c r="H12" s="37"/>
      <c r="I12" s="164"/>
      <c r="J12" s="37"/>
    </row>
    <row r="13" spans="1:22" x14ac:dyDescent="0.25">
      <c r="H13" s="37"/>
      <c r="I13" s="164"/>
      <c r="J13" s="37"/>
    </row>
    <row r="14" spans="1:22" x14ac:dyDescent="0.25">
      <c r="H14" s="37"/>
      <c r="I14" s="164"/>
      <c r="J14" s="37"/>
    </row>
    <row r="15" spans="1:22" x14ac:dyDescent="0.25">
      <c r="H15" s="37"/>
      <c r="I15" s="164"/>
      <c r="J15" s="37"/>
    </row>
    <row r="16" spans="1:22" x14ac:dyDescent="0.25">
      <c r="H16" s="37"/>
      <c r="I16" s="37"/>
      <c r="J16" s="37"/>
    </row>
    <row r="17" spans="8:10" x14ac:dyDescent="0.25">
      <c r="H17" s="37"/>
      <c r="I17" s="37"/>
      <c r="J17" s="37"/>
    </row>
  </sheetData>
  <mergeCells count="10">
    <mergeCell ref="I2:I3"/>
    <mergeCell ref="J2:J3"/>
    <mergeCell ref="A2:A3"/>
    <mergeCell ref="B2:B3"/>
    <mergeCell ref="C2:C3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KES</vt:lpstr>
      <vt:lpstr>AER</vt:lpstr>
      <vt:lpstr>Jaudas_maksa</vt:lpstr>
    </vt:vector>
  </TitlesOfParts>
  <Company>Latvenergo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Tinkuss</dc:creator>
  <cp:lastModifiedBy>Roberts Meijers</cp:lastModifiedBy>
  <dcterms:created xsi:type="dcterms:W3CDTF">2015-02-13T09:07:48Z</dcterms:created>
  <dcterms:modified xsi:type="dcterms:W3CDTF">2017-02-10T15:10:43Z</dcterms:modified>
</cp:coreProperties>
</file>